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>
    <definedName name="_xlnm.Print_Area" localSheetId="0">'zał.1'!$A$1:$H$36</definedName>
    <definedName name="_xlnm.Print_Area" localSheetId="1">'zał.2'!$A$1:$H$48</definedName>
    <definedName name="_xlnm.Print_Titles" localSheetId="0">'zał.1'!$11:$12</definedName>
    <definedName name="_xlnm.Print_Titles" localSheetId="1">'zał.2'!$12:$13</definedName>
  </definedNames>
  <calcPr fullCalcOnLoad="1"/>
</workbook>
</file>

<file path=xl/sharedStrings.xml><?xml version="1.0" encoding="utf-8"?>
<sst xmlns="http://schemas.openxmlformats.org/spreadsheetml/2006/main" count="235" uniqueCount="176">
  <si>
    <t xml:space="preserve"> </t>
  </si>
  <si>
    <t>Sejmiku Województwa</t>
  </si>
  <si>
    <t>w złotych</t>
  </si>
  <si>
    <t>Dział</t>
  </si>
  <si>
    <t>Rozdział</t>
  </si>
  <si>
    <t>Wyszczególnienie</t>
  </si>
  <si>
    <t>Plan             na 2004 r.</t>
  </si>
  <si>
    <t>Zwiększenie</t>
  </si>
  <si>
    <t>Zmniejszenie</t>
  </si>
  <si>
    <t>Plan po zmianach</t>
  </si>
  <si>
    <t>600</t>
  </si>
  <si>
    <t>TRANSPORT I ŁĄCZNOŚĆ</t>
  </si>
  <si>
    <t>wprowadza się następujące zmiany:</t>
  </si>
  <si>
    <t>851</t>
  </si>
  <si>
    <t>OCHRONA ZDROWIA</t>
  </si>
  <si>
    <t>921</t>
  </si>
  <si>
    <t>KULTURA I OCHRONA DZIEDZICTWA NARODOWEGO</t>
  </si>
  <si>
    <t>Załącznik Nr 2 do Uchwały</t>
  </si>
  <si>
    <r>
      <t xml:space="preserve">W załączniku </t>
    </r>
    <r>
      <rPr>
        <b/>
        <sz val="10"/>
        <rFont val="Times New Roman CE"/>
        <family val="1"/>
      </rPr>
      <t>Nr 2</t>
    </r>
    <r>
      <rPr>
        <sz val="10"/>
        <rFont val="Times New Roman CE"/>
        <family val="1"/>
      </rPr>
      <t xml:space="preserve"> do uchwały Nr XVII/215/03 Sejmiku Województwa Kujawsko - Pomorskiego z dnia 30 grudnia 2003 r. </t>
    </r>
  </si>
  <si>
    <r>
      <t xml:space="preserve">w sprawie uchwalenia budżetu województwa na 2004 r. </t>
    </r>
    <r>
      <rPr>
        <b/>
        <sz val="10"/>
        <rFont val="Times New Roman CE"/>
        <family val="1"/>
      </rPr>
      <t xml:space="preserve">"Wydatki budżetu Województwa Kujawsko - Pomorskiego </t>
    </r>
  </si>
  <si>
    <r>
      <t xml:space="preserve">na rok 2004 " </t>
    </r>
    <r>
      <rPr>
        <sz val="10"/>
        <rFont val="Times New Roman CE"/>
        <family val="1"/>
      </rPr>
      <t xml:space="preserve">uszczegółowionym uchwałą Nr 3 /21 /2004 Zarządu Województwa z dnia 16 stycznia 2004 r. w sprawie  </t>
    </r>
  </si>
  <si>
    <t xml:space="preserve">ustalenia układu wykonawczego budżetu Województwa Kujawsko - Pomorskiego na 2004 r.( z późn.zmianami)  </t>
  </si>
  <si>
    <t>§</t>
  </si>
  <si>
    <t>WYDATKI</t>
  </si>
  <si>
    <t>010</t>
  </si>
  <si>
    <t>ROLNICTWO I ŁOWIECTWO</t>
  </si>
  <si>
    <t>Pozostała działalność</t>
  </si>
  <si>
    <t>4300</t>
  </si>
  <si>
    <t>Zakup usług pozostałych</t>
  </si>
  <si>
    <t>Wydatki inwestycyjne jednostek budżetowych</t>
  </si>
  <si>
    <t>Załącznik Nr 1 do Uchwały</t>
  </si>
  <si>
    <r>
      <t xml:space="preserve">W załączniku </t>
    </r>
    <r>
      <rPr>
        <b/>
        <sz val="10"/>
        <rFont val="Times New Roman CE"/>
        <family val="1"/>
      </rPr>
      <t>Nr 1</t>
    </r>
    <r>
      <rPr>
        <sz val="10"/>
        <rFont val="Times New Roman CE"/>
        <family val="1"/>
      </rPr>
      <t xml:space="preserve"> do uchwały Nr XVII/215/03 Sejmiku Województwa Kujawsko - Pomorskiego z dnia 30 grudnia 2003 r. </t>
    </r>
  </si>
  <si>
    <r>
      <t xml:space="preserve">w sprawie uchwalenia budżetu województwa na 2004 r. </t>
    </r>
    <r>
      <rPr>
        <b/>
        <sz val="10"/>
        <rFont val="Times New Roman CE"/>
        <family val="1"/>
      </rPr>
      <t xml:space="preserve">"Dochody budżetu Województwa Kujawsko - Pomorskiego </t>
    </r>
  </si>
  <si>
    <r>
      <t xml:space="preserve">na rok 2004 " </t>
    </r>
    <r>
      <rPr>
        <sz val="10"/>
        <rFont val="Times New Roman CE"/>
        <family val="1"/>
      </rPr>
      <t xml:space="preserve">uszczegółowionym uchwałą Nr 3 /21 /2004 Zarządu Województwa z dnia 16 stycznia 2004 r. w sprawie ustalenia układu </t>
    </r>
  </si>
  <si>
    <t>DOCHODY</t>
  </si>
  <si>
    <t xml:space="preserve">   </t>
  </si>
  <si>
    <t>Nr      /      /04 z dnia      .04 r.</t>
  </si>
  <si>
    <t>6510</t>
  </si>
  <si>
    <t>6050</t>
  </si>
  <si>
    <t>150</t>
  </si>
  <si>
    <t>PRZETWÓRSTWO PRZEMYSŁOWE</t>
  </si>
  <si>
    <t>15011</t>
  </si>
  <si>
    <t>Rozwój przedsiębiorczości</t>
  </si>
  <si>
    <t>6010</t>
  </si>
  <si>
    <t>Wydatki na zakup i objęcie akcji oraz wniesienie wkładów do spółek prawa handlowego</t>
  </si>
  <si>
    <t>Wynagrodzenia osobowe pracowników</t>
  </si>
  <si>
    <t>Składki na ubezpieczenia społeczne</t>
  </si>
  <si>
    <t>Składki na Fundusz Pracy</t>
  </si>
  <si>
    <t>2230</t>
  </si>
  <si>
    <t>Dotacje celowe otrzymane z budżetu państwa na realizację bieżących zadań własnych samorządu województwa</t>
  </si>
  <si>
    <t>85195</t>
  </si>
  <si>
    <t>6220</t>
  </si>
  <si>
    <t>Lecznictwo ambulatoryjne</t>
  </si>
  <si>
    <t>85121</t>
  </si>
  <si>
    <t>saldo</t>
  </si>
  <si>
    <t>Nr     /        /04 z dnia              2004 r.</t>
  </si>
  <si>
    <t>6052</t>
  </si>
  <si>
    <t>01078</t>
  </si>
  <si>
    <t>Dotacje celowe z budżetu na finansowanie lub dofinansowanie kosztów realizacji inwestycji i zakupów inwestycyjnych innych jednostek sektora finansów publicznych</t>
  </si>
  <si>
    <t>01009</t>
  </si>
  <si>
    <t>Spółki wodne</t>
  </si>
  <si>
    <t>01095</t>
  </si>
  <si>
    <t>2630</t>
  </si>
  <si>
    <t>Dotacja przedmiotowa z budżetu dla jednostek nie zaliczanych do sektora finansów publicznych</t>
  </si>
  <si>
    <t>92195</t>
  </si>
  <si>
    <t>60001</t>
  </si>
  <si>
    <t>Krajowe pasażerskie przewozy kolejowe</t>
  </si>
  <si>
    <t>0750</t>
  </si>
  <si>
    <t>4306</t>
  </si>
  <si>
    <t>Dotacja celowa z budżetu na finansowanie lub dofinansowanie zadań zleconych do realizacji pozostałym jednostkom niezaliczanym do sektora finansów publicznych</t>
  </si>
  <si>
    <t>6229</t>
  </si>
  <si>
    <t>Dotacje celowe z budżetu na finansowanie lub dofinansowanie kosztów realizacji inwestycji i zakupów inwestycyjnych innych jednostek sektora finansów publicznych (współf.progr.i projektów realizowanych ze środków funduszy strukturalnych)</t>
  </si>
  <si>
    <t xml:space="preserve">                                                                                        Załącznik Nr 3 do Uchwały</t>
  </si>
  <si>
    <t>Załącznik  Nr 3  do Uchwały</t>
  </si>
  <si>
    <t xml:space="preserve">                                                                                        Sejmiku Województwa</t>
  </si>
  <si>
    <t xml:space="preserve">Sejmiku Województwa </t>
  </si>
  <si>
    <t>Lp.</t>
  </si>
  <si>
    <t xml:space="preserve">Treść </t>
  </si>
  <si>
    <t>Plan na                              2004 r.</t>
  </si>
  <si>
    <t>Plan po zmianach na 2004 r.</t>
  </si>
  <si>
    <t>I.</t>
  </si>
  <si>
    <t>Wynik budżetowy</t>
  </si>
  <si>
    <t>Planowane dochody</t>
  </si>
  <si>
    <t>Planowane wydatki</t>
  </si>
  <si>
    <t>Załącznik  Nr 4 do Uchwały</t>
  </si>
  <si>
    <t>Kwota</t>
  </si>
  <si>
    <t>Plan</t>
  </si>
  <si>
    <t>2004 r.</t>
  </si>
  <si>
    <t>2005 r.</t>
  </si>
  <si>
    <t>2006 r.</t>
  </si>
  <si>
    <t>2007 r.</t>
  </si>
  <si>
    <t>2008 r.</t>
  </si>
  <si>
    <t>1.</t>
  </si>
  <si>
    <t>Prognoza spłaty rat kredytu zaciągniętego w 2000 r.</t>
  </si>
  <si>
    <t>2.</t>
  </si>
  <si>
    <t>Prognoza spłaty rat kredytu zaciągniętego w 2001 r.</t>
  </si>
  <si>
    <t>3.</t>
  </si>
  <si>
    <t>Prognoza spłaty rat kredytu zaciągniętego w 2002 r.</t>
  </si>
  <si>
    <t>4.</t>
  </si>
  <si>
    <t>Prognoza spłaty rat kredytu zaciągniętego w 2003 r.</t>
  </si>
  <si>
    <t>5.</t>
  </si>
  <si>
    <t>Prognoza spłaty rat kredytu zaciągniętego w 2004 r.</t>
  </si>
  <si>
    <t>6.</t>
  </si>
  <si>
    <t>Razem spłaty rat kredytów w kolejnych latach</t>
  </si>
  <si>
    <t>7.</t>
  </si>
  <si>
    <t>Spłata odsetek od zaciągniętych kredytów</t>
  </si>
  <si>
    <t>8.</t>
  </si>
  <si>
    <t>Potencjalne kwoty spłat z tytułu udzielonych poręczeń</t>
  </si>
  <si>
    <t>9.</t>
  </si>
  <si>
    <t>Wielkość długu z tytułu kredytu na koniec okresu</t>
  </si>
  <si>
    <t>10.</t>
  </si>
  <si>
    <t>Potencjalne zadłużenie z tytułu udzielonych poręczeń na koniec okresu</t>
  </si>
  <si>
    <t>11.</t>
  </si>
  <si>
    <t>Wielkość długu na koniec okresu (w. 9+10)</t>
  </si>
  <si>
    <t>12.</t>
  </si>
  <si>
    <t>Spłata kredytu wraz z odsetkami  oraz potencjalnych poręczeń w kolejnych latach (w .6+7+8)</t>
  </si>
  <si>
    <t>13.</t>
  </si>
  <si>
    <t>Szacowane dochody województwa w kolejnych latach</t>
  </si>
  <si>
    <t>14.</t>
  </si>
  <si>
    <t xml:space="preserve">Relacja spłaty kredytów wraz z odsetkami 
oraz potencjalnych poręczeń w kolejnych latach do dochodów budżetu  (maksymalna - 15%) (wiersz 12/13*100)                                                
</t>
  </si>
  <si>
    <t>15.</t>
  </si>
  <si>
    <t>Relacja kwoty długu  w kolejnych latach do dochodów budżetu
(maksymalna - 60%)     (wiersz 11/13*100)</t>
  </si>
  <si>
    <t>Innych tytułów dłużnych brak</t>
  </si>
  <si>
    <t xml:space="preserve">                  Załącznik Nr 5 do Uchwały</t>
  </si>
  <si>
    <t xml:space="preserve">                 Sejmiku Województwa</t>
  </si>
  <si>
    <r>
      <t xml:space="preserve">Załącznik </t>
    </r>
    <r>
      <rPr>
        <b/>
        <sz val="10"/>
        <rFont val="Times New Roman CE"/>
        <family val="1"/>
      </rPr>
      <t>Nr 6</t>
    </r>
    <r>
      <rPr>
        <sz val="10"/>
        <rFont val="Times New Roman CE"/>
        <family val="1"/>
      </rPr>
      <t xml:space="preserve"> do uchwały Nr XVII/215/03 Sejmiku Województwa Kujawsko - Pomorskiego z dnia 30 grudnia 2003 r. w sprawie uchwalenia budżetu województwa na 2004 r.</t>
    </r>
    <r>
      <rPr>
        <b/>
        <sz val="10"/>
        <rFont val="Times New Roman CE"/>
        <family val="1"/>
      </rPr>
      <t xml:space="preserve">" Prognoza kwoty długu na 2004 rok i lata następne" </t>
    </r>
    <r>
      <rPr>
        <sz val="10"/>
        <rFont val="Times New Roman CE"/>
        <family val="1"/>
      </rPr>
      <t>w brzmieniu określonym uchwałą Nr XXV/304/</t>
    </r>
  </si>
  <si>
    <t>Lp</t>
  </si>
  <si>
    <t>Tytuł dłużny</t>
  </si>
  <si>
    <t xml:space="preserve">        Prognozowane kwoty długu wg stanu na koniec roku</t>
  </si>
  <si>
    <t>Wyemitowane papiery wartościowe</t>
  </si>
  <si>
    <t xml:space="preserve"> -      </t>
  </si>
  <si>
    <t>Kredyty:     - długoterminowe</t>
  </si>
  <si>
    <t xml:space="preserve">                  - krótkoterminowe</t>
  </si>
  <si>
    <t>Pożyczki:   - długoterminowe</t>
  </si>
  <si>
    <t>Potencjalne kwoty zadłużenia z tytułu udzielonych poręczeń</t>
  </si>
  <si>
    <t>Przyjęte depozyty</t>
  </si>
  <si>
    <t>Wymagalne zobowiązania:</t>
  </si>
  <si>
    <t>Ogółem kwota zadłużenia</t>
  </si>
  <si>
    <t>Prognozowane dochody budżetowe</t>
  </si>
  <si>
    <t>Relacja kwoty długu w kolejnych latach do dochodu budżetu (maksymalna - 60 %)</t>
  </si>
  <si>
    <t>4019</t>
  </si>
  <si>
    <t>4119</t>
  </si>
  <si>
    <t>4129</t>
  </si>
  <si>
    <t>710</t>
  </si>
  <si>
    <t>DZIAŁALNOŚĆ USŁUGOWA</t>
  </si>
  <si>
    <t>71095</t>
  </si>
  <si>
    <t>0830</t>
  </si>
  <si>
    <t>Wpływy z usług</t>
  </si>
  <si>
    <t>0920</t>
  </si>
  <si>
    <t>Pozostałe odsetki</t>
  </si>
  <si>
    <t>750</t>
  </si>
  <si>
    <t>ADMINISTRACJA PUBLICZNA</t>
  </si>
  <si>
    <t>75018</t>
  </si>
  <si>
    <t>Urzędy marszałkowskie</t>
  </si>
  <si>
    <t>0970</t>
  </si>
  <si>
    <t>Wpływy z różnych dochodów</t>
  </si>
  <si>
    <t>wykonawczego budżetu Województwa Kujawsko - Pomorskiego na 2004 r.( z późn.zm. )</t>
  </si>
  <si>
    <t xml:space="preserve">Dotacje celowe otrzymane z budżetu państwa na inwestycje i zakupy inwestycyjne z zakresu administracji rządowej </t>
  </si>
  <si>
    <t xml:space="preserve">Dochody z najmu i dzierżawy składników majątkowych </t>
  </si>
  <si>
    <t xml:space="preserve">Nr      /       /04 z dnia </t>
  </si>
  <si>
    <t xml:space="preserve">Nr       /        /04 z dnia </t>
  </si>
  <si>
    <t xml:space="preserve">                  Nr      /       / 04   z dnia </t>
  </si>
  <si>
    <t>4270</t>
  </si>
  <si>
    <t>Zakup usług remontowych</t>
  </si>
  <si>
    <t>6060</t>
  </si>
  <si>
    <t>Wydatki na zakupy inwestycyjne jednostek budżetowych</t>
  </si>
  <si>
    <t>758</t>
  </si>
  <si>
    <t>RÓŻNE ROZLICZENIA</t>
  </si>
  <si>
    <t>75814</t>
  </si>
  <si>
    <t>Różne rozliczenia finansowe</t>
  </si>
  <si>
    <t xml:space="preserve">Usuwanie skutków klęsk żywiołowych </t>
  </si>
  <si>
    <r>
      <t xml:space="preserve">W załączniku </t>
    </r>
    <r>
      <rPr>
        <b/>
        <sz val="10"/>
        <rFont val="Times New Roman CE"/>
        <family val="1"/>
      </rPr>
      <t>Nr 3</t>
    </r>
    <r>
      <rPr>
        <sz val="10"/>
        <rFont val="Times New Roman CE"/>
        <family val="1"/>
      </rPr>
      <t xml:space="preserve"> do uchwały Nr XVII/215/03 Sejmiku Województwa Kujawsko-Pomorskiego z dnia 30 grudnia 2003 r. w sprawie uchwalenia budżetu województwa na 2004 r. </t>
    </r>
    <r>
      <rPr>
        <b/>
        <sz val="10"/>
        <rFont val="Times New Roman CE"/>
        <family val="1"/>
      </rPr>
      <t xml:space="preserve">"Wynik budżetowy w 2004 r."                                                    </t>
    </r>
    <r>
      <rPr>
        <sz val="10"/>
        <rFont val="Times New Roman CE"/>
        <family val="1"/>
      </rPr>
      <t>(z późniejszymi zmianami ) wprowadza się następujące zmiany :</t>
    </r>
  </si>
  <si>
    <t>853</t>
  </si>
  <si>
    <t>OPIEKA SPOŁECZNA</t>
  </si>
  <si>
    <t>85395</t>
  </si>
  <si>
    <r>
      <t xml:space="preserve">Załącznik </t>
    </r>
    <r>
      <rPr>
        <b/>
        <sz val="10"/>
        <rFont val="Times New Roman CE"/>
        <family val="1"/>
      </rPr>
      <t>Nr 5</t>
    </r>
    <r>
      <rPr>
        <sz val="10"/>
        <rFont val="Times New Roman CE"/>
        <family val="1"/>
      </rPr>
      <t xml:space="preserve"> do uchwały Nr XVII/215/03 Sejmiku Województwa Kujawsko-Pomorskiego z dnia 30 grudnia 2003 r.  w sprawie uchwalenia budżetu województwa na 2004 r. </t>
    </r>
    <r>
      <rPr>
        <b/>
        <sz val="10"/>
        <rFont val="Times New Roman CE"/>
        <family val="1"/>
      </rPr>
      <t>"Harmonogram spłaty zaciągniętych kredytów"</t>
    </r>
    <r>
      <rPr>
        <sz val="10"/>
        <rFont val="Times New Roman CE"/>
        <family val="1"/>
      </rPr>
      <t xml:space="preserve"> w brzmieniu określonym uchwałą Nr XXV/304/2004 Sejmiku Województwa Kujawsko-Pomorskiego z dnia 31 sierpnia 2004 r. otrzymuje  brzmienie: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</si>
</sst>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2"/>
      <name val="Arial CE"/>
      <family val="0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4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center" vertical="top"/>
    </xf>
    <xf numFmtId="3" fontId="2" fillId="0" borderId="0" xfId="0" applyNumberFormat="1" applyFont="1" applyFill="1" applyAlignment="1">
      <alignment/>
    </xf>
    <xf numFmtId="0" fontId="1" fillId="0" borderId="2" xfId="0" applyFont="1" applyBorder="1" applyAlignment="1">
      <alignment wrapText="1"/>
    </xf>
    <xf numFmtId="3" fontId="1" fillId="0" borderId="0" xfId="0" applyNumberFormat="1" applyFont="1" applyFill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2" fillId="0" borderId="2" xfId="0" applyNumberFormat="1" applyFont="1" applyBorder="1" applyAlignment="1">
      <alignment horizontal="center" vertical="top"/>
    </xf>
    <xf numFmtId="3" fontId="1" fillId="0" borderId="5" xfId="0" applyNumberFormat="1" applyFont="1" applyFill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right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3" fontId="8" fillId="0" borderId="5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164" fontId="1" fillId="0" borderId="5" xfId="15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164" fontId="1" fillId="0" borderId="12" xfId="15" applyNumberFormat="1" applyFont="1" applyBorder="1" applyAlignment="1">
      <alignment horizontal="right" wrapText="1"/>
    </xf>
    <xf numFmtId="3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3" fontId="2" fillId="0" borderId="31" xfId="15" applyNumberFormat="1" applyFont="1" applyFill="1" applyBorder="1" applyAlignment="1">
      <alignment horizontal="right"/>
    </xf>
    <xf numFmtId="3" fontId="1" fillId="0" borderId="3" xfId="15" applyNumberFormat="1" applyFont="1" applyFill="1" applyBorder="1" applyAlignment="1">
      <alignment/>
    </xf>
    <xf numFmtId="3" fontId="1" fillId="0" borderId="31" xfId="15" applyNumberFormat="1" applyFont="1" applyFill="1" applyBorder="1" applyAlignment="1">
      <alignment/>
    </xf>
    <xf numFmtId="43" fontId="1" fillId="0" borderId="31" xfId="15" applyFont="1" applyFill="1" applyBorder="1" applyAlignment="1">
      <alignment horizontal="left" indent="2"/>
    </xf>
    <xf numFmtId="43" fontId="1" fillId="0" borderId="30" xfId="15" applyFont="1" applyFill="1" applyBorder="1" applyAlignment="1">
      <alignment horizontal="left" indent="2"/>
    </xf>
    <xf numFmtId="43" fontId="1" fillId="0" borderId="32" xfId="15" applyFont="1" applyFill="1" applyBorder="1" applyAlignment="1">
      <alignment horizontal="center"/>
    </xf>
    <xf numFmtId="3" fontId="2" fillId="0" borderId="22" xfId="15" applyNumberFormat="1" applyFont="1" applyFill="1" applyBorder="1" applyAlignment="1">
      <alignment horizontal="right"/>
    </xf>
    <xf numFmtId="3" fontId="1" fillId="0" borderId="30" xfId="15" applyNumberFormat="1" applyFont="1" applyFill="1" applyBorder="1" applyAlignment="1">
      <alignment/>
    </xf>
    <xf numFmtId="43" fontId="1" fillId="0" borderId="30" xfId="15" applyFont="1" applyFill="1" applyBorder="1" applyAlignment="1">
      <alignment horizontal="center"/>
    </xf>
    <xf numFmtId="3" fontId="2" fillId="0" borderId="30" xfId="15" applyNumberFormat="1" applyFont="1" applyFill="1" applyBorder="1" applyAlignment="1">
      <alignment horizontal="right"/>
    </xf>
    <xf numFmtId="3" fontId="1" fillId="0" borderId="3" xfId="15" applyNumberFormat="1" applyFont="1" applyFill="1" applyBorder="1" applyAlignment="1">
      <alignment/>
    </xf>
    <xf numFmtId="3" fontId="1" fillId="0" borderId="30" xfId="15" applyNumberFormat="1" applyFont="1" applyFill="1" applyBorder="1" applyAlignment="1">
      <alignment/>
    </xf>
    <xf numFmtId="43" fontId="1" fillId="0" borderId="23" xfId="15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3" fontId="2" fillId="0" borderId="34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center"/>
    </xf>
    <xf numFmtId="3" fontId="1" fillId="0" borderId="20" xfId="15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 wrapText="1"/>
    </xf>
    <xf numFmtId="3" fontId="2" fillId="0" borderId="37" xfId="15" applyNumberFormat="1" applyFont="1" applyFill="1" applyBorder="1" applyAlignment="1">
      <alignment horizontal="right"/>
    </xf>
    <xf numFmtId="43" fontId="2" fillId="0" borderId="38" xfId="15" applyFont="1" applyFill="1" applyBorder="1" applyAlignment="1">
      <alignment horizontal="center"/>
    </xf>
    <xf numFmtId="43" fontId="2" fillId="0" borderId="37" xfId="15" applyFont="1" applyFill="1" applyBorder="1" applyAlignment="1">
      <alignment horizontal="center"/>
    </xf>
    <xf numFmtId="3" fontId="1" fillId="0" borderId="37" xfId="15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3" fontId="2" fillId="0" borderId="2" xfId="15" applyNumberFormat="1" applyFont="1" applyFill="1" applyBorder="1" applyAlignment="1">
      <alignment/>
    </xf>
    <xf numFmtId="3" fontId="2" fillId="0" borderId="22" xfId="15" applyNumberFormat="1" applyFont="1" applyFill="1" applyBorder="1" applyAlignment="1">
      <alignment/>
    </xf>
    <xf numFmtId="3" fontId="2" fillId="0" borderId="23" xfId="15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3" fontId="2" fillId="0" borderId="22" xfId="15" applyNumberFormat="1" applyFont="1" applyFill="1" applyBorder="1" applyAlignment="1">
      <alignment horizontal="right" wrapText="1"/>
    </xf>
    <xf numFmtId="3" fontId="1" fillId="0" borderId="2" xfId="15" applyNumberFormat="1" applyFont="1" applyFill="1" applyBorder="1" applyAlignment="1">
      <alignment/>
    </xf>
    <xf numFmtId="3" fontId="1" fillId="0" borderId="22" xfId="15" applyNumberFormat="1" applyFont="1" applyFill="1" applyBorder="1" applyAlignment="1">
      <alignment/>
    </xf>
    <xf numFmtId="3" fontId="1" fillId="0" borderId="23" xfId="15" applyNumberFormat="1" applyFont="1" applyFill="1" applyBorder="1" applyAlignment="1">
      <alignment/>
    </xf>
    <xf numFmtId="3" fontId="1" fillId="0" borderId="37" xfId="15" applyNumberFormat="1" applyFont="1" applyFill="1" applyBorder="1" applyAlignment="1">
      <alignment horizontal="right" wrapText="1"/>
    </xf>
    <xf numFmtId="3" fontId="1" fillId="0" borderId="38" xfId="15" applyNumberFormat="1" applyFont="1" applyFill="1" applyBorder="1" applyAlignment="1">
      <alignment/>
    </xf>
    <xf numFmtId="3" fontId="1" fillId="0" borderId="37" xfId="15" applyNumberFormat="1" applyFont="1" applyFill="1" applyBorder="1" applyAlignment="1">
      <alignment/>
    </xf>
    <xf numFmtId="43" fontId="2" fillId="0" borderId="39" xfId="15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wrapText="1"/>
    </xf>
    <xf numFmtId="3" fontId="2" fillId="0" borderId="42" xfId="15" applyNumberFormat="1" applyFont="1" applyFill="1" applyBorder="1" applyAlignment="1">
      <alignment horizontal="right" wrapText="1"/>
    </xf>
    <xf numFmtId="3" fontId="2" fillId="0" borderId="43" xfId="15" applyNumberFormat="1" applyFont="1" applyFill="1" applyBorder="1" applyAlignment="1">
      <alignment/>
    </xf>
    <xf numFmtId="3" fontId="2" fillId="0" borderId="42" xfId="15" applyNumberFormat="1" applyFont="1" applyFill="1" applyBorder="1" applyAlignment="1">
      <alignment/>
    </xf>
    <xf numFmtId="3" fontId="2" fillId="0" borderId="20" xfId="15" applyNumberFormat="1" applyFont="1" applyFill="1" applyBorder="1" applyAlignment="1">
      <alignment/>
    </xf>
    <xf numFmtId="3" fontId="2" fillId="0" borderId="30" xfId="15" applyNumberFormat="1" applyFont="1" applyFill="1" applyBorder="1" applyAlignment="1">
      <alignment/>
    </xf>
    <xf numFmtId="3" fontId="2" fillId="0" borderId="40" xfId="15" applyNumberFormat="1" applyFont="1" applyFill="1" applyBorder="1" applyAlignment="1">
      <alignment horizontal="right"/>
    </xf>
    <xf numFmtId="3" fontId="2" fillId="0" borderId="22" xfId="15" applyNumberFormat="1" applyFont="1" applyFill="1" applyBorder="1" applyAlignment="1">
      <alignment/>
    </xf>
    <xf numFmtId="3" fontId="2" fillId="0" borderId="3" xfId="15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3" fontId="2" fillId="0" borderId="20" xfId="15" applyNumberFormat="1" applyFont="1" applyFill="1" applyBorder="1" applyAlignment="1">
      <alignment horizontal="right"/>
    </xf>
    <xf numFmtId="3" fontId="1" fillId="0" borderId="0" xfId="15" applyNumberFormat="1" applyFont="1" applyFill="1" applyBorder="1" applyAlignment="1">
      <alignment/>
    </xf>
    <xf numFmtId="3" fontId="1" fillId="0" borderId="20" xfId="15" applyNumberFormat="1" applyFont="1" applyFill="1" applyBorder="1" applyAlignment="1">
      <alignment/>
    </xf>
    <xf numFmtId="3" fontId="1" fillId="0" borderId="35" xfId="15" applyNumberFormat="1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10" fontId="1" fillId="0" borderId="3" xfId="17" applyNumberFormat="1" applyFont="1" applyFill="1" applyBorder="1" applyAlignment="1">
      <alignment/>
    </xf>
    <xf numFmtId="10" fontId="1" fillId="0" borderId="30" xfId="17" applyNumberFormat="1" applyFont="1" applyFill="1" applyBorder="1" applyAlignment="1">
      <alignment/>
    </xf>
    <xf numFmtId="10" fontId="1" fillId="0" borderId="32" xfId="17" applyNumberFormat="1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3" fontId="2" fillId="0" borderId="27" xfId="15" applyNumberFormat="1" applyFont="1" applyFill="1" applyBorder="1" applyAlignment="1">
      <alignment horizontal="right"/>
    </xf>
    <xf numFmtId="10" fontId="1" fillId="0" borderId="4" xfId="17" applyNumberFormat="1" applyFont="1" applyFill="1" applyBorder="1" applyAlignment="1">
      <alignment/>
    </xf>
    <xf numFmtId="10" fontId="1" fillId="0" borderId="27" xfId="17" applyNumberFormat="1" applyFont="1" applyFill="1" applyBorder="1" applyAlignment="1">
      <alignment/>
    </xf>
    <xf numFmtId="10" fontId="1" fillId="0" borderId="45" xfId="17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1" fillId="0" borderId="5" xfId="15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3" fontId="1" fillId="0" borderId="12" xfId="15" applyFont="1" applyBorder="1" applyAlignment="1">
      <alignment horizontal="center"/>
    </xf>
    <xf numFmtId="43" fontId="1" fillId="0" borderId="5" xfId="15" applyFont="1" applyFill="1" applyBorder="1" applyAlignment="1">
      <alignment/>
    </xf>
    <xf numFmtId="10" fontId="1" fillId="0" borderId="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3" fontId="1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49" fontId="1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3" fontId="2" fillId="0" borderId="47" xfId="15" applyFont="1" applyBorder="1" applyAlignment="1">
      <alignment horizontal="center" vertical="center" wrapText="1"/>
    </xf>
    <xf numFmtId="43" fontId="2" fillId="0" borderId="3" xfId="15" applyFont="1" applyBorder="1" applyAlignment="1">
      <alignment horizontal="center" vertical="center" wrapText="1"/>
    </xf>
    <xf numFmtId="43" fontId="2" fillId="0" borderId="48" xfId="15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workbookViewId="0" topLeftCell="A1">
      <selection activeCell="D16" sqref="D16"/>
    </sheetView>
  </sheetViews>
  <sheetFormatPr defaultColWidth="9.00390625" defaultRowHeight="12.75"/>
  <cols>
    <col min="1" max="1" width="5.75390625" style="1" customWidth="1"/>
    <col min="2" max="2" width="9.125" style="1" customWidth="1"/>
    <col min="3" max="3" width="6.625" style="1" customWidth="1"/>
    <col min="4" max="4" width="33.00390625" style="1" customWidth="1"/>
    <col min="5" max="5" width="13.625" style="1" customWidth="1"/>
    <col min="6" max="6" width="12.75390625" style="1" customWidth="1"/>
    <col min="7" max="7" width="13.25390625" style="1" customWidth="1"/>
    <col min="8" max="8" width="13.875" style="1" customWidth="1"/>
    <col min="9" max="9" width="12.375" style="1" bestFit="1" customWidth="1"/>
    <col min="10" max="16384" width="9.125" style="1" customWidth="1"/>
  </cols>
  <sheetData>
    <row r="1" spans="7:8" ht="16.5" customHeight="1">
      <c r="G1" s="2" t="s">
        <v>30</v>
      </c>
      <c r="H1" s="2"/>
    </row>
    <row r="2" spans="7:8" ht="15.75" customHeight="1">
      <c r="G2" s="2" t="s">
        <v>1</v>
      </c>
      <c r="H2" s="2"/>
    </row>
    <row r="3" spans="7:8" ht="13.5" customHeight="1">
      <c r="G3" s="246" t="s">
        <v>36</v>
      </c>
      <c r="H3" s="246"/>
    </row>
    <row r="4" ht="13.5" customHeight="1"/>
    <row r="5" spans="1:7" ht="12" customHeight="1">
      <c r="A5" s="2" t="s">
        <v>31</v>
      </c>
      <c r="B5" s="2"/>
      <c r="C5" s="2"/>
      <c r="D5" s="2"/>
      <c r="E5" s="2"/>
      <c r="F5" s="2"/>
      <c r="G5" s="2"/>
    </row>
    <row r="6" spans="1:8" ht="12" customHeight="1">
      <c r="A6" s="2" t="s">
        <v>32</v>
      </c>
      <c r="B6" s="2"/>
      <c r="C6" s="2"/>
      <c r="D6" s="2"/>
      <c r="E6" s="2"/>
      <c r="F6" s="2"/>
      <c r="G6" s="2"/>
      <c r="H6" s="2"/>
    </row>
    <row r="7" spans="1:8" ht="12" customHeight="1">
      <c r="A7" s="11" t="s">
        <v>33</v>
      </c>
      <c r="B7" s="2"/>
      <c r="C7" s="2"/>
      <c r="D7" s="2"/>
      <c r="E7" s="2"/>
      <c r="F7" s="2"/>
      <c r="G7" s="2"/>
      <c r="H7" s="2"/>
    </row>
    <row r="8" spans="1:8" ht="13.5" customHeight="1">
      <c r="A8" s="2" t="s">
        <v>156</v>
      </c>
      <c r="B8" s="2"/>
      <c r="C8" s="2"/>
      <c r="D8" s="2"/>
      <c r="E8" s="2"/>
      <c r="F8" s="2"/>
      <c r="G8" s="2"/>
      <c r="H8" s="2"/>
    </row>
    <row r="9" spans="1:8" ht="12" customHeight="1">
      <c r="A9" s="2" t="s">
        <v>12</v>
      </c>
      <c r="B9" s="2"/>
      <c r="C9" s="2"/>
      <c r="D9" s="2"/>
      <c r="E9" s="2"/>
      <c r="F9" s="2"/>
      <c r="G9" s="2"/>
      <c r="H9" s="2"/>
    </row>
    <row r="10" ht="12" customHeight="1">
      <c r="H10" s="3" t="s">
        <v>2</v>
      </c>
    </row>
    <row r="11" spans="1:12" s="4" customFormat="1" ht="31.5">
      <c r="A11" s="13" t="s">
        <v>3</v>
      </c>
      <c r="B11" s="13" t="s">
        <v>4</v>
      </c>
      <c r="C11" s="13" t="s">
        <v>22</v>
      </c>
      <c r="D11" s="13" t="s">
        <v>5</v>
      </c>
      <c r="E11" s="13" t="s">
        <v>6</v>
      </c>
      <c r="F11" s="13" t="s">
        <v>7</v>
      </c>
      <c r="G11" s="13" t="s">
        <v>8</v>
      </c>
      <c r="H11" s="13" t="s">
        <v>9</v>
      </c>
      <c r="I11" s="55"/>
      <c r="J11" s="53"/>
      <c r="K11" s="1"/>
      <c r="L11" s="53"/>
    </row>
    <row r="12" spans="1:12" s="5" customFormat="1" ht="15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56"/>
      <c r="J12" s="54"/>
      <c r="K12" s="1"/>
      <c r="L12" s="53"/>
    </row>
    <row r="13" spans="1:10" s="21" customFormat="1" ht="29.25" customHeight="1" thickBot="1">
      <c r="A13" s="48"/>
      <c r="B13" s="48"/>
      <c r="C13" s="48"/>
      <c r="D13" s="17" t="s">
        <v>34</v>
      </c>
      <c r="E13" s="18">
        <v>303494503</v>
      </c>
      <c r="F13" s="49">
        <f>SUM(F14+F19+F23+F27+F30+F33)</f>
        <v>734409</v>
      </c>
      <c r="G13" s="49">
        <f>SUM(G14+G19+G23+G27+G33)</f>
        <v>0</v>
      </c>
      <c r="H13" s="18">
        <f>E13+F13-G13</f>
        <v>304228912</v>
      </c>
      <c r="I13" s="14">
        <f>SUM(F13-G13)</f>
        <v>734409</v>
      </c>
      <c r="J13" s="20" t="s">
        <v>54</v>
      </c>
    </row>
    <row r="14" spans="1:9" ht="24.75" customHeight="1">
      <c r="A14" s="33" t="s">
        <v>24</v>
      </c>
      <c r="B14" s="38"/>
      <c r="C14" s="38"/>
      <c r="D14" s="34" t="s">
        <v>25</v>
      </c>
      <c r="E14" s="35">
        <v>14307064</v>
      </c>
      <c r="F14" s="35">
        <f>SUM(F15)</f>
        <v>100000</v>
      </c>
      <c r="G14" s="35">
        <f>SUM(G15)</f>
        <v>0</v>
      </c>
      <c r="H14" s="35">
        <f>E14+F14-G14</f>
        <v>14407064</v>
      </c>
      <c r="I14" s="8"/>
    </row>
    <row r="15" spans="1:8" ht="24" customHeight="1">
      <c r="A15" s="6"/>
      <c r="B15" s="39" t="s">
        <v>57</v>
      </c>
      <c r="C15" s="6"/>
      <c r="D15" s="40" t="s">
        <v>170</v>
      </c>
      <c r="E15" s="41">
        <v>4495045</v>
      </c>
      <c r="F15" s="42">
        <f>SUM(F17)</f>
        <v>100000</v>
      </c>
      <c r="G15" s="42">
        <f>SUM(G17)</f>
        <v>0</v>
      </c>
      <c r="H15" s="28">
        <f>E15+F15-G15</f>
        <v>4595045</v>
      </c>
    </row>
    <row r="16" spans="1:8" ht="7.5" customHeight="1">
      <c r="A16" s="6"/>
      <c r="B16" s="39"/>
      <c r="C16" s="6"/>
      <c r="D16" s="40"/>
      <c r="E16" s="41"/>
      <c r="F16" s="42"/>
      <c r="G16" s="42"/>
      <c r="H16" s="28"/>
    </row>
    <row r="17" spans="1:8" s="65" customFormat="1" ht="51">
      <c r="A17" s="60"/>
      <c r="B17" s="60"/>
      <c r="C17" s="60" t="s">
        <v>37</v>
      </c>
      <c r="D17" s="63" t="s">
        <v>157</v>
      </c>
      <c r="E17" s="67">
        <v>500000</v>
      </c>
      <c r="F17" s="68">
        <v>100000</v>
      </c>
      <c r="G17" s="68">
        <v>0</v>
      </c>
      <c r="H17" s="64">
        <f>E17+F17-G17</f>
        <v>600000</v>
      </c>
    </row>
    <row r="18" spans="1:8" s="65" customFormat="1" ht="6" customHeight="1">
      <c r="A18" s="62"/>
      <c r="B18" s="59"/>
      <c r="C18" s="59"/>
      <c r="D18" s="63"/>
      <c r="E18" s="64"/>
      <c r="F18" s="64"/>
      <c r="G18" s="64"/>
      <c r="H18" s="64"/>
    </row>
    <row r="19" spans="1:8" ht="27.75" customHeight="1">
      <c r="A19" s="33" t="s">
        <v>10</v>
      </c>
      <c r="B19" s="33"/>
      <c r="C19" s="44"/>
      <c r="D19" s="34" t="s">
        <v>11</v>
      </c>
      <c r="E19" s="35">
        <v>14390536</v>
      </c>
      <c r="F19" s="242">
        <f>SUM(F20)</f>
        <v>68800</v>
      </c>
      <c r="G19" s="242">
        <f>SUM(G20)</f>
        <v>0</v>
      </c>
      <c r="H19" s="239">
        <f aca="true" t="shared" si="0" ref="H19:H32">E19+F19-G19</f>
        <v>14459336</v>
      </c>
    </row>
    <row r="20" spans="1:8" ht="25.5" customHeight="1">
      <c r="A20" s="6"/>
      <c r="B20" s="39" t="s">
        <v>65</v>
      </c>
      <c r="C20" s="60"/>
      <c r="D20" s="40" t="s">
        <v>66</v>
      </c>
      <c r="E20" s="41">
        <v>13615341</v>
      </c>
      <c r="F20" s="42">
        <f>SUM(F22)</f>
        <v>68800</v>
      </c>
      <c r="G20" s="42">
        <f>SUM(G22)</f>
        <v>0</v>
      </c>
      <c r="H20" s="77">
        <f t="shared" si="0"/>
        <v>13684141</v>
      </c>
    </row>
    <row r="21" spans="1:8" ht="7.5" customHeight="1">
      <c r="A21" s="6"/>
      <c r="B21" s="39"/>
      <c r="C21" s="60"/>
      <c r="D21" s="7"/>
      <c r="E21" s="8"/>
      <c r="F21" s="43"/>
      <c r="G21" s="43"/>
      <c r="H21" s="64"/>
    </row>
    <row r="22" spans="1:8" ht="27" customHeight="1">
      <c r="A22" s="6"/>
      <c r="B22" s="39"/>
      <c r="C22" s="60" t="s">
        <v>67</v>
      </c>
      <c r="D22" s="7" t="s">
        <v>158</v>
      </c>
      <c r="E22" s="67">
        <v>260000</v>
      </c>
      <c r="F22" s="234">
        <v>68800</v>
      </c>
      <c r="G22" s="43"/>
      <c r="H22" s="64">
        <f t="shared" si="0"/>
        <v>328800</v>
      </c>
    </row>
    <row r="23" spans="1:8" ht="30.75" customHeight="1">
      <c r="A23" s="33" t="s">
        <v>143</v>
      </c>
      <c r="B23" s="33"/>
      <c r="C23" s="44"/>
      <c r="D23" s="34" t="s">
        <v>144</v>
      </c>
      <c r="E23" s="239">
        <v>185873</v>
      </c>
      <c r="F23" s="240">
        <f>F24</f>
        <v>8494</v>
      </c>
      <c r="G23" s="240">
        <f>G24</f>
        <v>0</v>
      </c>
      <c r="H23" s="239">
        <f t="shared" si="0"/>
        <v>194367</v>
      </c>
    </row>
    <row r="24" spans="1:8" ht="27" customHeight="1">
      <c r="A24" s="6"/>
      <c r="B24" s="39" t="s">
        <v>145</v>
      </c>
      <c r="C24" s="60"/>
      <c r="D24" s="40" t="s">
        <v>26</v>
      </c>
      <c r="E24" s="238">
        <v>0</v>
      </c>
      <c r="F24" s="58">
        <f>SUM(F25:F26)</f>
        <v>8494</v>
      </c>
      <c r="G24" s="58">
        <f>SUM(G25:G26)</f>
        <v>0</v>
      </c>
      <c r="H24" s="77">
        <f t="shared" si="0"/>
        <v>8494</v>
      </c>
    </row>
    <row r="25" spans="1:8" ht="27" customHeight="1">
      <c r="A25" s="6"/>
      <c r="B25" s="39"/>
      <c r="C25" s="6" t="s">
        <v>146</v>
      </c>
      <c r="D25" s="7" t="s">
        <v>147</v>
      </c>
      <c r="E25" s="89">
        <v>0</v>
      </c>
      <c r="F25" s="52">
        <v>8139</v>
      </c>
      <c r="G25" s="43">
        <v>0</v>
      </c>
      <c r="H25" s="88">
        <f t="shared" si="0"/>
        <v>8139</v>
      </c>
    </row>
    <row r="26" spans="1:8" ht="27" customHeight="1">
      <c r="A26" s="6"/>
      <c r="B26" s="39"/>
      <c r="C26" s="6" t="s">
        <v>148</v>
      </c>
      <c r="D26" s="7" t="s">
        <v>149</v>
      </c>
      <c r="E26" s="89">
        <v>0</v>
      </c>
      <c r="F26" s="52">
        <v>355</v>
      </c>
      <c r="G26" s="43">
        <v>0</v>
      </c>
      <c r="H26" s="88">
        <f t="shared" si="0"/>
        <v>355</v>
      </c>
    </row>
    <row r="27" spans="1:8" ht="27" customHeight="1">
      <c r="A27" s="33" t="s">
        <v>150</v>
      </c>
      <c r="B27" s="33"/>
      <c r="C27" s="38"/>
      <c r="D27" s="34" t="s">
        <v>151</v>
      </c>
      <c r="E27" s="239">
        <v>265723</v>
      </c>
      <c r="F27" s="240">
        <f>F28</f>
        <v>2706</v>
      </c>
      <c r="G27" s="240">
        <f>G28</f>
        <v>0</v>
      </c>
      <c r="H27" s="239">
        <f t="shared" si="0"/>
        <v>268429</v>
      </c>
    </row>
    <row r="28" spans="1:8" ht="27" customHeight="1">
      <c r="A28" s="6"/>
      <c r="B28" s="39" t="s">
        <v>152</v>
      </c>
      <c r="C28" s="6"/>
      <c r="D28" s="40" t="s">
        <v>153</v>
      </c>
      <c r="E28" s="238">
        <v>162000</v>
      </c>
      <c r="F28" s="58">
        <f>SUM(F29)</f>
        <v>2706</v>
      </c>
      <c r="G28" s="58">
        <f>SUM(G29)</f>
        <v>0</v>
      </c>
      <c r="H28" s="77">
        <f t="shared" si="0"/>
        <v>164706</v>
      </c>
    </row>
    <row r="29" spans="1:8" ht="27" customHeight="1">
      <c r="A29" s="6"/>
      <c r="B29" s="39"/>
      <c r="C29" s="6" t="s">
        <v>154</v>
      </c>
      <c r="D29" s="7" t="s">
        <v>155</v>
      </c>
      <c r="E29" s="89">
        <v>6000</v>
      </c>
      <c r="F29" s="52">
        <v>2706</v>
      </c>
      <c r="G29" s="43">
        <v>0</v>
      </c>
      <c r="H29" s="88">
        <f t="shared" si="0"/>
        <v>8706</v>
      </c>
    </row>
    <row r="30" spans="1:8" ht="27" customHeight="1">
      <c r="A30" s="33" t="s">
        <v>166</v>
      </c>
      <c r="B30" s="33"/>
      <c r="C30" s="38"/>
      <c r="D30" s="34" t="s">
        <v>167</v>
      </c>
      <c r="E30" s="239">
        <v>88515231</v>
      </c>
      <c r="F30" s="240">
        <f>F31</f>
        <v>346609</v>
      </c>
      <c r="G30" s="240">
        <f>G31</f>
        <v>0</v>
      </c>
      <c r="H30" s="239">
        <f t="shared" si="0"/>
        <v>88861840</v>
      </c>
    </row>
    <row r="31" spans="1:8" ht="27" customHeight="1">
      <c r="A31" s="6"/>
      <c r="B31" s="39" t="s">
        <v>168</v>
      </c>
      <c r="C31" s="6"/>
      <c r="D31" s="40" t="s">
        <v>169</v>
      </c>
      <c r="E31" s="238">
        <v>843033</v>
      </c>
      <c r="F31" s="58">
        <f>SUM(F32)</f>
        <v>346609</v>
      </c>
      <c r="G31" s="58">
        <f>SUM(G32)</f>
        <v>0</v>
      </c>
      <c r="H31" s="77">
        <f t="shared" si="0"/>
        <v>1189642</v>
      </c>
    </row>
    <row r="32" spans="1:8" ht="27" customHeight="1">
      <c r="A32" s="6"/>
      <c r="B32" s="39"/>
      <c r="C32" s="6" t="s">
        <v>148</v>
      </c>
      <c r="D32" s="7" t="s">
        <v>149</v>
      </c>
      <c r="E32" s="89">
        <v>843033</v>
      </c>
      <c r="F32" s="52">
        <v>346609</v>
      </c>
      <c r="G32" s="43"/>
      <c r="H32" s="88">
        <f t="shared" si="0"/>
        <v>1189642</v>
      </c>
    </row>
    <row r="33" spans="1:8" ht="39" customHeight="1">
      <c r="A33" s="33" t="s">
        <v>15</v>
      </c>
      <c r="B33" s="33"/>
      <c r="C33" s="50"/>
      <c r="D33" s="34" t="s">
        <v>16</v>
      </c>
      <c r="E33" s="35">
        <v>21603800</v>
      </c>
      <c r="F33" s="35">
        <f>SUM(F34)</f>
        <v>207800</v>
      </c>
      <c r="G33" s="35">
        <f>SUM(G34)</f>
        <v>0</v>
      </c>
      <c r="H33" s="36">
        <f>E33+F33-G33</f>
        <v>21811600</v>
      </c>
    </row>
    <row r="34" spans="1:8" ht="21.75" customHeight="1">
      <c r="A34" s="26"/>
      <c r="B34" s="26" t="s">
        <v>64</v>
      </c>
      <c r="C34" s="37"/>
      <c r="D34" s="27" t="s">
        <v>26</v>
      </c>
      <c r="E34" s="28">
        <v>732300</v>
      </c>
      <c r="F34" s="28">
        <f>SUM(F36)</f>
        <v>207800</v>
      </c>
      <c r="G34" s="28">
        <f>SUM(G36)</f>
        <v>0</v>
      </c>
      <c r="H34" s="29">
        <f>E34+F34-G34</f>
        <v>940100</v>
      </c>
    </row>
    <row r="35" spans="1:8" ht="7.5" customHeight="1">
      <c r="A35" s="26"/>
      <c r="B35" s="26"/>
      <c r="C35" s="37"/>
      <c r="D35" s="27"/>
      <c r="E35" s="28"/>
      <c r="F35" s="28"/>
      <c r="G35" s="28"/>
      <c r="H35" s="29"/>
    </row>
    <row r="36" spans="1:8" s="12" customFormat="1" ht="38.25">
      <c r="A36" s="33"/>
      <c r="B36" s="38"/>
      <c r="C36" s="44" t="s">
        <v>48</v>
      </c>
      <c r="D36" s="46" t="s">
        <v>49</v>
      </c>
      <c r="E36" s="75">
        <v>0</v>
      </c>
      <c r="F36" s="75">
        <v>207800</v>
      </c>
      <c r="G36" s="75">
        <v>0</v>
      </c>
      <c r="H36" s="76">
        <f>E36+F36-G36</f>
        <v>207800</v>
      </c>
    </row>
    <row r="37" spans="1:4" ht="12.75">
      <c r="A37" s="6"/>
      <c r="B37" s="6"/>
      <c r="C37" s="6"/>
      <c r="D37" s="7"/>
    </row>
    <row r="38" spans="1:4" ht="12.75">
      <c r="A38" s="6"/>
      <c r="B38" s="6"/>
      <c r="C38" s="6"/>
      <c r="D38" s="7"/>
    </row>
    <row r="39" spans="1:4" ht="12.75">
      <c r="A39" s="6"/>
      <c r="B39" s="6"/>
      <c r="C39" s="6"/>
      <c r="D39" s="7"/>
    </row>
    <row r="40" spans="1:4" ht="12.75">
      <c r="A40" s="6"/>
      <c r="B40" s="6"/>
      <c r="C40" s="6"/>
      <c r="D40" s="7"/>
    </row>
    <row r="41" spans="1:4" ht="12.75">
      <c r="A41" s="6"/>
      <c r="B41" s="6"/>
      <c r="C41" s="6"/>
      <c r="D41" s="7"/>
    </row>
    <row r="42" spans="1:4" ht="12.75">
      <c r="A42" s="6"/>
      <c r="B42" s="6"/>
      <c r="C42" s="6"/>
      <c r="D42" s="7"/>
    </row>
    <row r="43" spans="1:4" ht="12.75">
      <c r="A43" s="6"/>
      <c r="B43" s="6"/>
      <c r="C43" s="6"/>
      <c r="D43" s="7"/>
    </row>
    <row r="44" spans="1:4" ht="12.75">
      <c r="A44" s="6"/>
      <c r="B44" s="6"/>
      <c r="C44" s="6"/>
      <c r="D44" s="7"/>
    </row>
    <row r="45" spans="1:4" ht="12.75">
      <c r="A45" s="6"/>
      <c r="B45" s="6"/>
      <c r="C45" s="6"/>
      <c r="D45" s="7"/>
    </row>
    <row r="46" spans="1:4" ht="12.75">
      <c r="A46" s="6"/>
      <c r="B46" s="6"/>
      <c r="C46" s="6"/>
      <c r="D46" s="7"/>
    </row>
    <row r="47" spans="1:4" ht="12.75">
      <c r="A47" s="6"/>
      <c r="B47" s="6"/>
      <c r="C47" s="6"/>
      <c r="D47" s="7"/>
    </row>
    <row r="48" spans="1:4" ht="12.75">
      <c r="A48" s="6"/>
      <c r="B48" s="6"/>
      <c r="C48" s="6"/>
      <c r="D48" s="7"/>
    </row>
    <row r="49" spans="1:4" ht="12.75">
      <c r="A49" s="6"/>
      <c r="B49" s="6"/>
      <c r="C49" s="6"/>
      <c r="D49" s="7"/>
    </row>
    <row r="50" spans="1:4" ht="12.75">
      <c r="A50" s="6"/>
      <c r="B50" s="6"/>
      <c r="C50" s="6"/>
      <c r="D50" s="7"/>
    </row>
    <row r="51" spans="1:4" ht="12.75">
      <c r="A51" s="6"/>
      <c r="B51" s="6"/>
      <c r="C51" s="6"/>
      <c r="D51" s="7"/>
    </row>
    <row r="52" spans="1:4" ht="12.75">
      <c r="A52" s="6"/>
      <c r="B52" s="6"/>
      <c r="C52" s="6"/>
      <c r="D52" s="7"/>
    </row>
    <row r="53" spans="1:4" ht="12.75">
      <c r="A53" s="6"/>
      <c r="B53" s="6"/>
      <c r="C53" s="6"/>
      <c r="D53" s="7"/>
    </row>
    <row r="54" spans="1:4" ht="12.75">
      <c r="A54" s="6"/>
      <c r="B54" s="6"/>
      <c r="C54" s="6"/>
      <c r="D54" s="7"/>
    </row>
    <row r="55" spans="1:4" ht="12.75">
      <c r="A55" s="6"/>
      <c r="B55" s="6"/>
      <c r="C55" s="6"/>
      <c r="D55" s="7"/>
    </row>
    <row r="56" spans="1:4" ht="12.75">
      <c r="A56" s="6"/>
      <c r="B56" s="6"/>
      <c r="C56" s="6"/>
      <c r="D56" s="7"/>
    </row>
    <row r="57" spans="1:4" ht="12.75">
      <c r="A57" s="6"/>
      <c r="B57" s="6"/>
      <c r="C57" s="6"/>
      <c r="D57" s="7"/>
    </row>
    <row r="58" spans="1:4" ht="12.75">
      <c r="A58" s="6"/>
      <c r="B58" s="6"/>
      <c r="C58" s="6"/>
      <c r="D58" s="7"/>
    </row>
    <row r="59" spans="1:4" ht="12.75">
      <c r="A59" s="6"/>
      <c r="B59" s="6"/>
      <c r="C59" s="6"/>
      <c r="D59" s="7"/>
    </row>
    <row r="60" spans="1:4" ht="12.75">
      <c r="A60" s="6"/>
      <c r="B60" s="6"/>
      <c r="C60" s="6"/>
      <c r="D60" s="7"/>
    </row>
    <row r="61" spans="1:4" ht="12.75">
      <c r="A61" s="6"/>
      <c r="B61" s="6"/>
      <c r="C61" s="6"/>
      <c r="D61" s="7"/>
    </row>
    <row r="62" spans="1:4" ht="12.75">
      <c r="A62" s="6"/>
      <c r="B62" s="6"/>
      <c r="C62" s="6"/>
      <c r="D62" s="7"/>
    </row>
    <row r="63" spans="1:4" ht="12.75">
      <c r="A63" s="6"/>
      <c r="B63" s="6"/>
      <c r="C63" s="6"/>
      <c r="D63" s="7"/>
    </row>
    <row r="64" spans="1:4" ht="12.75">
      <c r="A64" s="6"/>
      <c r="B64" s="6"/>
      <c r="C64" s="6"/>
      <c r="D64" s="7"/>
    </row>
    <row r="65" spans="1:4" ht="12.75">
      <c r="A65" s="6"/>
      <c r="B65" s="6"/>
      <c r="C65" s="6"/>
      <c r="D65" s="7"/>
    </row>
    <row r="66" spans="1:4" ht="12.75">
      <c r="A66" s="6"/>
      <c r="B66" s="6"/>
      <c r="C66" s="6"/>
      <c r="D66" s="7"/>
    </row>
    <row r="67" spans="1:4" ht="12.75">
      <c r="A67" s="6"/>
      <c r="B67" s="6"/>
      <c r="C67" s="6"/>
      <c r="D67" s="7"/>
    </row>
    <row r="68" spans="1:4" ht="12.75">
      <c r="A68" s="6"/>
      <c r="B68" s="6"/>
      <c r="C68" s="6"/>
      <c r="D68" s="7"/>
    </row>
    <row r="69" spans="1:4" ht="12.75">
      <c r="A69" s="6"/>
      <c r="B69" s="6"/>
      <c r="C69" s="6"/>
      <c r="D69" s="7"/>
    </row>
    <row r="70" spans="1:4" ht="12.75">
      <c r="A70" s="6"/>
      <c r="B70" s="6"/>
      <c r="C70" s="6"/>
      <c r="D70" s="7"/>
    </row>
    <row r="71" spans="1:4" ht="12.75">
      <c r="A71" s="6"/>
      <c r="B71" s="6"/>
      <c r="C71" s="6"/>
      <c r="D71" s="7"/>
    </row>
    <row r="72" spans="1:4" ht="12.75">
      <c r="A72" s="6"/>
      <c r="B72" s="6"/>
      <c r="C72" s="6"/>
      <c r="D72" s="7"/>
    </row>
    <row r="73" spans="1:4" ht="12.75">
      <c r="A73" s="6"/>
      <c r="B73" s="6"/>
      <c r="C73" s="6"/>
      <c r="D73" s="7"/>
    </row>
    <row r="74" spans="1:4" ht="12.75">
      <c r="A74" s="6"/>
      <c r="B74" s="6"/>
      <c r="C74" s="6"/>
      <c r="D74" s="7"/>
    </row>
    <row r="75" spans="1:4" ht="12.75">
      <c r="A75" s="6"/>
      <c r="B75" s="6"/>
      <c r="C75" s="6"/>
      <c r="D75" s="7"/>
    </row>
    <row r="76" spans="1:4" ht="12.75">
      <c r="A76" s="6"/>
      <c r="B76" s="6"/>
      <c r="C76" s="6"/>
      <c r="D76" s="7"/>
    </row>
    <row r="77" spans="1:4" ht="12.75">
      <c r="A77" s="6"/>
      <c r="B77" s="6"/>
      <c r="C77" s="6"/>
      <c r="D77" s="7"/>
    </row>
    <row r="78" spans="1:4" ht="12.75">
      <c r="A78" s="6"/>
      <c r="B78" s="6"/>
      <c r="C78" s="6"/>
      <c r="D78" s="7"/>
    </row>
    <row r="79" spans="1:4" ht="12.75">
      <c r="A79" s="6"/>
      <c r="B79" s="6"/>
      <c r="C79" s="6"/>
      <c r="D79" s="7"/>
    </row>
    <row r="80" spans="1:4" ht="12.75">
      <c r="A80" s="6"/>
      <c r="B80" s="6"/>
      <c r="C80" s="6"/>
      <c r="D80" s="7"/>
    </row>
    <row r="81" spans="1:4" ht="12.75">
      <c r="A81" s="6"/>
      <c r="B81" s="6"/>
      <c r="C81" s="6"/>
      <c r="D81" s="7"/>
    </row>
    <row r="82" spans="1:4" ht="12.75">
      <c r="A82" s="6"/>
      <c r="B82" s="6"/>
      <c r="C82" s="6"/>
      <c r="D82" s="7"/>
    </row>
    <row r="83" spans="1:4" ht="12.75">
      <c r="A83" s="6"/>
      <c r="B83" s="6"/>
      <c r="C83" s="6"/>
      <c r="D83" s="7"/>
    </row>
    <row r="84" spans="1:4" ht="12.75">
      <c r="A84" s="6"/>
      <c r="B84" s="6"/>
      <c r="C84" s="6"/>
      <c r="D84" s="7"/>
    </row>
    <row r="85" spans="1:4" ht="12.75">
      <c r="A85" s="6"/>
      <c r="B85" s="6"/>
      <c r="C85" s="6"/>
      <c r="D85" s="7"/>
    </row>
    <row r="86" spans="1:4" ht="12.75">
      <c r="A86" s="6"/>
      <c r="B86" s="6"/>
      <c r="C86" s="6"/>
      <c r="D86" s="7"/>
    </row>
    <row r="87" spans="1:4" ht="12.75">
      <c r="A87" s="6"/>
      <c r="B87" s="6"/>
      <c r="C87" s="6"/>
      <c r="D87" s="7"/>
    </row>
    <row r="88" spans="1:4" ht="12.75">
      <c r="A88" s="6"/>
      <c r="B88" s="6"/>
      <c r="C88" s="6"/>
      <c r="D88" s="7"/>
    </row>
    <row r="89" spans="1:4" ht="12.75">
      <c r="A89" s="6"/>
      <c r="B89" s="6"/>
      <c r="C89" s="6"/>
      <c r="D89" s="7"/>
    </row>
    <row r="90" spans="1:4" ht="12.75">
      <c r="A90" s="6"/>
      <c r="B90" s="6"/>
      <c r="C90" s="6"/>
      <c r="D90" s="7"/>
    </row>
    <row r="91" spans="1:4" ht="12.75">
      <c r="A91" s="6"/>
      <c r="B91" s="6"/>
      <c r="C91" s="6"/>
      <c r="D91" s="7"/>
    </row>
    <row r="92" spans="1:4" ht="12.75">
      <c r="A92" s="6"/>
      <c r="B92" s="6"/>
      <c r="C92" s="6"/>
      <c r="D92" s="7"/>
    </row>
    <row r="93" spans="1:4" ht="12.75">
      <c r="A93" s="6"/>
      <c r="B93" s="6"/>
      <c r="C93" s="6"/>
      <c r="D93" s="7"/>
    </row>
    <row r="94" spans="1:4" ht="12.75">
      <c r="A94" s="6"/>
      <c r="B94" s="6"/>
      <c r="C94" s="6"/>
      <c r="D94" s="7"/>
    </row>
    <row r="95" spans="1:4" ht="12.75">
      <c r="A95" s="6"/>
      <c r="B95" s="6"/>
      <c r="C95" s="6"/>
      <c r="D95" s="7"/>
    </row>
    <row r="96" spans="1:4" ht="12.75">
      <c r="A96" s="6"/>
      <c r="B96" s="6"/>
      <c r="C96" s="6"/>
      <c r="D96" s="7"/>
    </row>
    <row r="97" spans="1:4" ht="12.75">
      <c r="A97" s="6"/>
      <c r="B97" s="6"/>
      <c r="C97" s="6"/>
      <c r="D97" s="7"/>
    </row>
    <row r="98" spans="1:4" ht="12.75">
      <c r="A98" s="6"/>
      <c r="B98" s="6"/>
      <c r="C98" s="6"/>
      <c r="D98" s="7"/>
    </row>
    <row r="99" spans="1:4" ht="12.75">
      <c r="A99" s="6"/>
      <c r="B99" s="6"/>
      <c r="C99" s="6"/>
      <c r="D99" s="7"/>
    </row>
    <row r="100" spans="1:4" ht="12.75">
      <c r="A100" s="6"/>
      <c r="B100" s="6"/>
      <c r="C100" s="6"/>
      <c r="D100" s="7"/>
    </row>
    <row r="101" spans="1:4" ht="12.75">
      <c r="A101" s="6"/>
      <c r="B101" s="6"/>
      <c r="C101" s="6"/>
      <c r="D101" s="7"/>
    </row>
    <row r="102" spans="1:4" ht="12.75">
      <c r="A102" s="6"/>
      <c r="B102" s="6"/>
      <c r="C102" s="6"/>
      <c r="D102" s="7"/>
    </row>
    <row r="103" spans="1:4" ht="12.75">
      <c r="A103" s="6"/>
      <c r="B103" s="6"/>
      <c r="C103" s="6"/>
      <c r="D103" s="7"/>
    </row>
    <row r="104" spans="1:4" ht="12.75">
      <c r="A104" s="6"/>
      <c r="B104" s="6"/>
      <c r="C104" s="6"/>
      <c r="D104" s="7"/>
    </row>
    <row r="105" spans="1:4" ht="12.75">
      <c r="A105" s="6"/>
      <c r="B105" s="6"/>
      <c r="C105" s="6"/>
      <c r="D105" s="7"/>
    </row>
    <row r="106" spans="1:4" ht="12.75">
      <c r="A106" s="6"/>
      <c r="B106" s="6"/>
      <c r="C106" s="6"/>
      <c r="D106" s="7"/>
    </row>
    <row r="107" spans="1:4" ht="12.75">
      <c r="A107" s="6"/>
      <c r="B107" s="6"/>
      <c r="C107" s="6"/>
      <c r="D107" s="7"/>
    </row>
    <row r="108" spans="1:4" ht="12.75">
      <c r="A108" s="6"/>
      <c r="B108" s="6"/>
      <c r="C108" s="6"/>
      <c r="D108" s="7"/>
    </row>
    <row r="109" spans="1:4" ht="12.75">
      <c r="A109" s="6"/>
      <c r="B109" s="6"/>
      <c r="C109" s="6"/>
      <c r="D109" s="7"/>
    </row>
    <row r="110" spans="1:4" ht="12.75">
      <c r="A110" s="6"/>
      <c r="B110" s="6"/>
      <c r="C110" s="6"/>
      <c r="D110" s="7"/>
    </row>
    <row r="111" spans="1:4" ht="12.75">
      <c r="A111" s="6"/>
      <c r="B111" s="6"/>
      <c r="C111" s="6"/>
      <c r="D111" s="7"/>
    </row>
    <row r="112" spans="1:4" ht="12.75">
      <c r="A112" s="6"/>
      <c r="B112" s="6"/>
      <c r="C112" s="6"/>
      <c r="D112" s="7"/>
    </row>
    <row r="113" spans="1:4" ht="12.75">
      <c r="A113" s="6"/>
      <c r="B113" s="6"/>
      <c r="C113" s="6"/>
      <c r="D113" s="7"/>
    </row>
    <row r="114" spans="1:4" ht="12.75">
      <c r="A114" s="6"/>
      <c r="B114" s="6"/>
      <c r="C114" s="6"/>
      <c r="D114" s="7"/>
    </row>
    <row r="115" spans="1:4" ht="12.75">
      <c r="A115" s="6"/>
      <c r="B115" s="6"/>
      <c r="C115" s="6"/>
      <c r="D115" s="7"/>
    </row>
    <row r="116" spans="1:4" ht="12.75">
      <c r="A116" s="6"/>
      <c r="B116" s="6"/>
      <c r="C116" s="6"/>
      <c r="D116" s="7"/>
    </row>
    <row r="117" spans="1:4" ht="12.75">
      <c r="A117" s="6"/>
      <c r="B117" s="6"/>
      <c r="C117" s="6"/>
      <c r="D117" s="7"/>
    </row>
    <row r="118" spans="1:4" ht="12.75">
      <c r="A118" s="6"/>
      <c r="B118" s="6"/>
      <c r="C118" s="6"/>
      <c r="D118" s="7"/>
    </row>
    <row r="119" spans="1:4" ht="12.75">
      <c r="A119" s="6"/>
      <c r="B119" s="6"/>
      <c r="C119" s="6"/>
      <c r="D119" s="7"/>
    </row>
    <row r="120" spans="1:4" ht="12.75">
      <c r="A120" s="6"/>
      <c r="B120" s="6"/>
      <c r="C120" s="6"/>
      <c r="D120" s="7"/>
    </row>
    <row r="121" spans="1:4" ht="12.75">
      <c r="A121" s="6"/>
      <c r="B121" s="6"/>
      <c r="C121" s="6"/>
      <c r="D121" s="7"/>
    </row>
    <row r="122" spans="1:4" ht="12.75">
      <c r="A122" s="6"/>
      <c r="B122" s="6"/>
      <c r="C122" s="6"/>
      <c r="D122" s="7"/>
    </row>
    <row r="123" spans="1:4" ht="12.75">
      <c r="A123" s="6"/>
      <c r="B123" s="6"/>
      <c r="C123" s="6"/>
      <c r="D123" s="7"/>
    </row>
    <row r="124" spans="1:4" ht="12.75">
      <c r="A124" s="6"/>
      <c r="B124" s="6"/>
      <c r="C124" s="6"/>
      <c r="D124" s="7"/>
    </row>
    <row r="125" spans="1:4" ht="12.75">
      <c r="A125" s="6"/>
      <c r="B125" s="6"/>
      <c r="C125" s="6"/>
      <c r="D125" s="7"/>
    </row>
    <row r="126" spans="1:4" ht="12.75">
      <c r="A126" s="6"/>
      <c r="B126" s="6"/>
      <c r="C126" s="6"/>
      <c r="D126" s="7"/>
    </row>
    <row r="127" spans="1:4" ht="12.75">
      <c r="A127" s="6"/>
      <c r="B127" s="6"/>
      <c r="C127" s="6"/>
      <c r="D127" s="7"/>
    </row>
    <row r="128" spans="1:4" ht="12.75">
      <c r="A128" s="6"/>
      <c r="B128" s="6"/>
      <c r="C128" s="6"/>
      <c r="D128" s="7"/>
    </row>
    <row r="129" spans="1:4" ht="12.75">
      <c r="A129" s="6"/>
      <c r="B129" s="6"/>
      <c r="C129" s="6"/>
      <c r="D129" s="7"/>
    </row>
    <row r="130" spans="1:4" ht="12.75">
      <c r="A130" s="6"/>
      <c r="B130" s="6"/>
      <c r="C130" s="6"/>
      <c r="D130" s="7"/>
    </row>
    <row r="131" spans="1:4" ht="12.75">
      <c r="A131" s="6"/>
      <c r="B131" s="6"/>
      <c r="C131" s="6"/>
      <c r="D131" s="7"/>
    </row>
    <row r="132" spans="1:4" ht="12.75">
      <c r="A132" s="6"/>
      <c r="B132" s="6"/>
      <c r="C132" s="6"/>
      <c r="D132" s="7"/>
    </row>
    <row r="133" spans="1:4" ht="12.75">
      <c r="A133" s="6"/>
      <c r="B133" s="6"/>
      <c r="C133" s="6"/>
      <c r="D133" s="7"/>
    </row>
    <row r="134" spans="1:4" ht="12.75">
      <c r="A134" s="6"/>
      <c r="B134" s="6"/>
      <c r="C134" s="6"/>
      <c r="D134" s="7"/>
    </row>
    <row r="135" spans="1:4" ht="12.75">
      <c r="A135" s="6"/>
      <c r="B135" s="6"/>
      <c r="C135" s="6"/>
      <c r="D135" s="7"/>
    </row>
    <row r="136" spans="1:4" ht="12.75">
      <c r="A136" s="6"/>
      <c r="B136" s="6"/>
      <c r="C136" s="6"/>
      <c r="D136" s="7"/>
    </row>
    <row r="137" spans="1:4" ht="12.75">
      <c r="A137" s="6"/>
      <c r="B137" s="6"/>
      <c r="C137" s="6"/>
      <c r="D137" s="7"/>
    </row>
    <row r="138" spans="1:4" ht="12.75">
      <c r="A138" s="6"/>
      <c r="B138" s="6"/>
      <c r="C138" s="6"/>
      <c r="D138" s="7"/>
    </row>
    <row r="139" spans="1:4" ht="12.75">
      <c r="A139" s="6"/>
      <c r="B139" s="6"/>
      <c r="C139" s="6"/>
      <c r="D139" s="7"/>
    </row>
    <row r="140" spans="1:4" ht="12.75">
      <c r="A140" s="6"/>
      <c r="B140" s="6"/>
      <c r="C140" s="6"/>
      <c r="D140" s="7"/>
    </row>
    <row r="141" spans="1:4" ht="12.75">
      <c r="A141" s="6"/>
      <c r="B141" s="6"/>
      <c r="C141" s="6"/>
      <c r="D141" s="7"/>
    </row>
    <row r="142" spans="1:4" ht="12.75">
      <c r="A142" s="6"/>
      <c r="B142" s="6"/>
      <c r="C142" s="6"/>
      <c r="D142" s="7"/>
    </row>
    <row r="143" spans="1:4" ht="12.75">
      <c r="A143" s="6"/>
      <c r="B143" s="6"/>
      <c r="C143" s="6"/>
      <c r="D143" s="7"/>
    </row>
    <row r="144" spans="1:4" ht="12.75">
      <c r="A144" s="6"/>
      <c r="B144" s="6"/>
      <c r="C144" s="6"/>
      <c r="D144" s="7"/>
    </row>
    <row r="145" spans="1:4" ht="12.75">
      <c r="A145" s="6"/>
      <c r="B145" s="6"/>
      <c r="C145" s="6"/>
      <c r="D145" s="7"/>
    </row>
    <row r="146" spans="1:4" ht="12.75">
      <c r="A146" s="6"/>
      <c r="B146" s="6"/>
      <c r="C146" s="6"/>
      <c r="D146" s="7"/>
    </row>
    <row r="147" spans="1:4" ht="12.75">
      <c r="A147" s="6"/>
      <c r="B147" s="6"/>
      <c r="C147" s="6"/>
      <c r="D147" s="7"/>
    </row>
    <row r="148" spans="1:4" ht="12.75">
      <c r="A148" s="6"/>
      <c r="B148" s="6"/>
      <c r="C148" s="6"/>
      <c r="D148" s="7"/>
    </row>
    <row r="149" spans="1:4" ht="12.75">
      <c r="A149" s="6"/>
      <c r="B149" s="6"/>
      <c r="C149" s="6"/>
      <c r="D149" s="7"/>
    </row>
    <row r="150" spans="1:4" ht="12.75">
      <c r="A150" s="6"/>
      <c r="B150" s="6"/>
      <c r="C150" s="6"/>
      <c r="D150" s="7"/>
    </row>
    <row r="151" spans="1:4" ht="12.75">
      <c r="A151" s="6"/>
      <c r="B151" s="6"/>
      <c r="C151" s="6"/>
      <c r="D151" s="7"/>
    </row>
    <row r="152" spans="1:4" ht="12.75">
      <c r="A152" s="6"/>
      <c r="B152" s="6"/>
      <c r="C152" s="6"/>
      <c r="D152" s="7"/>
    </row>
    <row r="153" spans="1:4" ht="12.75">
      <c r="A153" s="6"/>
      <c r="B153" s="6"/>
      <c r="C153" s="6"/>
      <c r="D153" s="7"/>
    </row>
    <row r="154" spans="1:4" ht="12.75">
      <c r="A154" s="6"/>
      <c r="B154" s="6"/>
      <c r="C154" s="6"/>
      <c r="D154" s="7"/>
    </row>
    <row r="155" spans="1:4" ht="12.75">
      <c r="A155" s="6"/>
      <c r="B155" s="6"/>
      <c r="C155" s="6"/>
      <c r="D155" s="7"/>
    </row>
    <row r="156" spans="1:4" ht="12.75">
      <c r="A156" s="6"/>
      <c r="B156" s="6"/>
      <c r="C156" s="6"/>
      <c r="D156" s="7"/>
    </row>
    <row r="157" spans="1:4" ht="12.75">
      <c r="A157" s="6"/>
      <c r="B157" s="6"/>
      <c r="C157" s="6"/>
      <c r="D157" s="7"/>
    </row>
    <row r="158" spans="1:4" ht="12.75">
      <c r="A158" s="6"/>
      <c r="B158" s="6"/>
      <c r="C158" s="6"/>
      <c r="D158" s="7"/>
    </row>
    <row r="159" spans="1:4" ht="12.75">
      <c r="A159" s="6"/>
      <c r="B159" s="6"/>
      <c r="C159" s="6"/>
      <c r="D159" s="7"/>
    </row>
    <row r="160" spans="1:4" ht="12.75">
      <c r="A160" s="6"/>
      <c r="B160" s="6"/>
      <c r="C160" s="6"/>
      <c r="D160" s="7"/>
    </row>
    <row r="161" spans="1:4" ht="12.75">
      <c r="A161" s="6"/>
      <c r="B161" s="6"/>
      <c r="C161" s="6"/>
      <c r="D161" s="7"/>
    </row>
    <row r="162" spans="1:4" ht="12.75">
      <c r="A162" s="6"/>
      <c r="B162" s="6"/>
      <c r="C162" s="6"/>
      <c r="D162" s="7"/>
    </row>
    <row r="163" spans="1:4" ht="12.75">
      <c r="A163" s="6"/>
      <c r="B163" s="6"/>
      <c r="C163" s="6"/>
      <c r="D163" s="7"/>
    </row>
    <row r="164" spans="1:4" ht="12.75">
      <c r="A164" s="6"/>
      <c r="B164" s="6"/>
      <c r="C164" s="6"/>
      <c r="D164" s="7"/>
    </row>
    <row r="165" spans="1:4" ht="12.75">
      <c r="A165" s="6"/>
      <c r="B165" s="6"/>
      <c r="C165" s="6"/>
      <c r="D165" s="7"/>
    </row>
    <row r="166" spans="1:4" ht="12.75">
      <c r="A166" s="6"/>
      <c r="B166" s="6"/>
      <c r="C166" s="6"/>
      <c r="D166" s="7"/>
    </row>
    <row r="167" spans="1:4" ht="12.75">
      <c r="A167" s="6"/>
      <c r="B167" s="6"/>
      <c r="C167" s="6"/>
      <c r="D167" s="7"/>
    </row>
    <row r="168" spans="1:4" ht="12.75">
      <c r="A168" s="6"/>
      <c r="B168" s="6"/>
      <c r="C168" s="6"/>
      <c r="D168" s="7"/>
    </row>
    <row r="169" spans="1:4" ht="12.75">
      <c r="A169" s="6"/>
      <c r="B169" s="6"/>
      <c r="C169" s="6"/>
      <c r="D169" s="7"/>
    </row>
    <row r="170" spans="1:4" ht="12.75">
      <c r="A170" s="6"/>
      <c r="B170" s="6"/>
      <c r="C170" s="6"/>
      <c r="D170" s="7"/>
    </row>
    <row r="171" spans="1:4" ht="12.75">
      <c r="A171" s="6"/>
      <c r="B171" s="6"/>
      <c r="C171" s="6"/>
      <c r="D171" s="7"/>
    </row>
    <row r="172" spans="1:4" ht="12.75">
      <c r="A172" s="6"/>
      <c r="B172" s="6"/>
      <c r="C172" s="6"/>
      <c r="D172" s="7"/>
    </row>
    <row r="173" spans="1:4" ht="12.75">
      <c r="A173" s="6"/>
      <c r="B173" s="6"/>
      <c r="C173" s="6"/>
      <c r="D173" s="7"/>
    </row>
    <row r="174" spans="1:4" ht="12.75">
      <c r="A174" s="6"/>
      <c r="B174" s="6"/>
      <c r="C174" s="6"/>
      <c r="D174" s="7"/>
    </row>
    <row r="175" spans="1:4" ht="12.75">
      <c r="A175" s="6"/>
      <c r="B175" s="6"/>
      <c r="C175" s="6"/>
      <c r="D175" s="7"/>
    </row>
    <row r="176" spans="1:4" ht="12.75">
      <c r="A176" s="6"/>
      <c r="B176" s="6"/>
      <c r="C176" s="6"/>
      <c r="D176" s="7"/>
    </row>
    <row r="177" spans="1:4" ht="12.75">
      <c r="A177" s="6"/>
      <c r="B177" s="6"/>
      <c r="C177" s="6"/>
      <c r="D177" s="7"/>
    </row>
    <row r="178" spans="1:4" ht="12.75">
      <c r="A178" s="6"/>
      <c r="B178" s="6"/>
      <c r="C178" s="6"/>
      <c r="D178" s="7"/>
    </row>
    <row r="179" spans="1:4" ht="12.75">
      <c r="A179" s="6"/>
      <c r="B179" s="6"/>
      <c r="C179" s="6"/>
      <c r="D179" s="7"/>
    </row>
    <row r="180" spans="1:4" ht="12.75">
      <c r="A180" s="6"/>
      <c r="B180" s="6"/>
      <c r="C180" s="6"/>
      <c r="D180" s="7"/>
    </row>
    <row r="181" spans="1:4" ht="12.75">
      <c r="A181" s="6"/>
      <c r="B181" s="6"/>
      <c r="C181" s="6"/>
      <c r="D181" s="7"/>
    </row>
    <row r="182" spans="1:4" ht="12.75">
      <c r="A182" s="6"/>
      <c r="B182" s="6"/>
      <c r="C182" s="6"/>
      <c r="D182" s="7"/>
    </row>
    <row r="183" spans="1:4" ht="12.75">
      <c r="A183" s="6"/>
      <c r="B183" s="6"/>
      <c r="C183" s="6"/>
      <c r="D183" s="7"/>
    </row>
    <row r="184" spans="1:4" ht="12.75">
      <c r="A184" s="6"/>
      <c r="B184" s="6"/>
      <c r="C184" s="6"/>
      <c r="D184" s="7"/>
    </row>
    <row r="185" spans="1:4" ht="12.75">
      <c r="A185" s="6"/>
      <c r="B185" s="6"/>
      <c r="C185" s="6"/>
      <c r="D185" s="7"/>
    </row>
    <row r="186" spans="1:4" ht="12.75">
      <c r="A186" s="6"/>
      <c r="B186" s="6"/>
      <c r="C186" s="6"/>
      <c r="D186" s="7"/>
    </row>
    <row r="187" spans="1:4" ht="12.75">
      <c r="A187" s="6"/>
      <c r="B187" s="6"/>
      <c r="C187" s="6"/>
      <c r="D187" s="7"/>
    </row>
    <row r="188" spans="1:4" ht="12.75">
      <c r="A188" s="6"/>
      <c r="B188" s="6"/>
      <c r="C188" s="6"/>
      <c r="D188" s="7"/>
    </row>
    <row r="189" spans="1:4" ht="12.75">
      <c r="A189" s="6"/>
      <c r="B189" s="6"/>
      <c r="C189" s="6"/>
      <c r="D189" s="7"/>
    </row>
    <row r="190" spans="1:4" ht="12.75">
      <c r="A190" s="6"/>
      <c r="B190" s="6"/>
      <c r="C190" s="6"/>
      <c r="D190" s="7"/>
    </row>
    <row r="191" spans="1:4" ht="12.75">
      <c r="A191" s="6"/>
      <c r="B191" s="6"/>
      <c r="C191" s="6"/>
      <c r="D191" s="7"/>
    </row>
    <row r="192" spans="1:4" ht="12.75">
      <c r="A192" s="6"/>
      <c r="B192" s="6"/>
      <c r="C192" s="6"/>
      <c r="D192" s="7"/>
    </row>
    <row r="193" spans="1:4" ht="12.75">
      <c r="A193" s="6"/>
      <c r="B193" s="6"/>
      <c r="C193" s="6"/>
      <c r="D193" s="7"/>
    </row>
    <row r="194" spans="1:4" ht="12.75">
      <c r="A194" s="6"/>
      <c r="B194" s="6"/>
      <c r="C194" s="6"/>
      <c r="D194" s="7"/>
    </row>
    <row r="195" spans="1:4" ht="12.75">
      <c r="A195" s="6"/>
      <c r="B195" s="6"/>
      <c r="C195" s="6"/>
      <c r="D195" s="7"/>
    </row>
    <row r="196" spans="1:4" ht="12.75">
      <c r="A196" s="6"/>
      <c r="B196" s="6"/>
      <c r="C196" s="6"/>
      <c r="D196" s="7"/>
    </row>
    <row r="197" spans="1:4" ht="12.75">
      <c r="A197" s="6"/>
      <c r="B197" s="6"/>
      <c r="C197" s="6"/>
      <c r="D197" s="7"/>
    </row>
    <row r="198" spans="1:4" ht="12.75">
      <c r="A198" s="6"/>
      <c r="B198" s="6"/>
      <c r="C198" s="6"/>
      <c r="D198" s="7"/>
    </row>
    <row r="199" spans="1:4" ht="12.75">
      <c r="A199" s="6"/>
      <c r="B199" s="6"/>
      <c r="C199" s="6"/>
      <c r="D199" s="7"/>
    </row>
    <row r="200" spans="1:4" ht="12.75">
      <c r="A200" s="6"/>
      <c r="B200" s="6"/>
      <c r="C200" s="6"/>
      <c r="D200" s="7"/>
    </row>
    <row r="201" spans="1:4" ht="12.75">
      <c r="A201" s="6"/>
      <c r="B201" s="6"/>
      <c r="C201" s="6"/>
      <c r="D201" s="7"/>
    </row>
    <row r="202" spans="1:4" ht="12.75">
      <c r="A202" s="6"/>
      <c r="B202" s="6"/>
      <c r="C202" s="6"/>
      <c r="D202" s="7"/>
    </row>
    <row r="203" spans="1:4" ht="12.75">
      <c r="A203" s="6"/>
      <c r="B203" s="6"/>
      <c r="C203" s="6"/>
      <c r="D203" s="7"/>
    </row>
    <row r="204" spans="1:4" ht="12.75">
      <c r="A204" s="6"/>
      <c r="B204" s="6"/>
      <c r="C204" s="6"/>
      <c r="D204" s="7"/>
    </row>
    <row r="205" spans="1:4" ht="12.75">
      <c r="A205" s="6"/>
      <c r="B205" s="6"/>
      <c r="C205" s="6"/>
      <c r="D205" s="7"/>
    </row>
    <row r="206" spans="1:4" ht="12.75">
      <c r="A206" s="6"/>
      <c r="B206" s="6"/>
      <c r="C206" s="6"/>
      <c r="D206" s="7"/>
    </row>
    <row r="207" spans="1:4" ht="12.75">
      <c r="A207" s="6"/>
      <c r="B207" s="6"/>
      <c r="C207" s="6"/>
      <c r="D207" s="7"/>
    </row>
    <row r="208" spans="1:4" ht="12.75">
      <c r="A208" s="6"/>
      <c r="B208" s="6"/>
      <c r="C208" s="6"/>
      <c r="D208" s="7"/>
    </row>
    <row r="209" spans="1:4" ht="12.75">
      <c r="A209" s="6"/>
      <c r="B209" s="6"/>
      <c r="C209" s="6"/>
      <c r="D209" s="7"/>
    </row>
    <row r="210" spans="1:4" ht="12.75">
      <c r="A210" s="6"/>
      <c r="B210" s="6"/>
      <c r="C210" s="6"/>
      <c r="D210" s="7"/>
    </row>
    <row r="211" spans="1:4" ht="12.75">
      <c r="A211" s="6"/>
      <c r="B211" s="6"/>
      <c r="C211" s="6"/>
      <c r="D211" s="7"/>
    </row>
    <row r="212" spans="1:4" ht="12.75">
      <c r="A212" s="6"/>
      <c r="B212" s="6"/>
      <c r="C212" s="6"/>
      <c r="D212" s="7"/>
    </row>
    <row r="213" spans="1:4" ht="12.75">
      <c r="A213" s="6"/>
      <c r="B213" s="6"/>
      <c r="C213" s="6"/>
      <c r="D213" s="7"/>
    </row>
    <row r="214" spans="1:4" ht="12.75">
      <c r="A214" s="6"/>
      <c r="B214" s="6"/>
      <c r="C214" s="6"/>
      <c r="D214" s="7"/>
    </row>
    <row r="215" spans="1:4" ht="12.75">
      <c r="A215" s="6"/>
      <c r="B215" s="6"/>
      <c r="C215" s="6"/>
      <c r="D215" s="7"/>
    </row>
    <row r="216" spans="1:4" ht="12.75">
      <c r="A216" s="6"/>
      <c r="B216" s="6"/>
      <c r="C216" s="6"/>
      <c r="D216" s="7"/>
    </row>
    <row r="217" spans="1:4" ht="12.75">
      <c r="A217" s="6"/>
      <c r="B217" s="6"/>
      <c r="C217" s="6"/>
      <c r="D217" s="7"/>
    </row>
    <row r="218" spans="1:4" ht="12.75">
      <c r="A218" s="6"/>
      <c r="B218" s="6"/>
      <c r="C218" s="6"/>
      <c r="D218" s="7"/>
    </row>
    <row r="219" spans="1:4" ht="12.75">
      <c r="A219" s="6"/>
      <c r="B219" s="6"/>
      <c r="C219" s="6"/>
      <c r="D219" s="7"/>
    </row>
    <row r="220" spans="1:4" ht="12.75">
      <c r="A220" s="6"/>
      <c r="B220" s="6"/>
      <c r="C220" s="6"/>
      <c r="D220" s="7"/>
    </row>
    <row r="221" spans="1:4" ht="12.75">
      <c r="A221" s="6"/>
      <c r="B221" s="6"/>
      <c r="C221" s="6"/>
      <c r="D221" s="7"/>
    </row>
    <row r="222" spans="1:4" ht="12.75">
      <c r="A222" s="6"/>
      <c r="B222" s="6"/>
      <c r="C222" s="6"/>
      <c r="D222" s="7"/>
    </row>
    <row r="223" spans="1:4" ht="12.75">
      <c r="A223" s="6"/>
      <c r="B223" s="6"/>
      <c r="C223" s="6"/>
      <c r="D223" s="7"/>
    </row>
    <row r="224" spans="1:4" ht="12.75">
      <c r="A224" s="6"/>
      <c r="B224" s="6"/>
      <c r="C224" s="6"/>
      <c r="D224" s="7"/>
    </row>
    <row r="225" spans="1:4" ht="12.75">
      <c r="A225" s="6"/>
      <c r="B225" s="6"/>
      <c r="C225" s="6"/>
      <c r="D225" s="7"/>
    </row>
    <row r="226" spans="1:4" ht="12.75">
      <c r="A226" s="6"/>
      <c r="B226" s="6"/>
      <c r="C226" s="6"/>
      <c r="D226" s="7"/>
    </row>
    <row r="227" spans="1:4" ht="12.75">
      <c r="A227" s="6"/>
      <c r="B227" s="6"/>
      <c r="C227" s="6"/>
      <c r="D227" s="7"/>
    </row>
    <row r="228" spans="1:4" ht="12.75">
      <c r="A228" s="6"/>
      <c r="B228" s="6"/>
      <c r="C228" s="6"/>
      <c r="D228" s="7"/>
    </row>
    <row r="229" spans="1:4" ht="12.75">
      <c r="A229" s="6"/>
      <c r="B229" s="6"/>
      <c r="C229" s="6"/>
      <c r="D229" s="7"/>
    </row>
    <row r="230" spans="1:4" ht="12.75">
      <c r="A230" s="6"/>
      <c r="B230" s="6"/>
      <c r="C230" s="6"/>
      <c r="D230" s="7"/>
    </row>
    <row r="231" spans="1:4" ht="12.75">
      <c r="A231" s="6"/>
      <c r="B231" s="6"/>
      <c r="C231" s="6"/>
      <c r="D231" s="7"/>
    </row>
    <row r="232" spans="1:4" ht="12.75">
      <c r="A232" s="6"/>
      <c r="B232" s="6"/>
      <c r="C232" s="6"/>
      <c r="D232" s="7"/>
    </row>
    <row r="233" spans="1:4" ht="12.75">
      <c r="A233" s="6"/>
      <c r="B233" s="6"/>
      <c r="C233" s="6"/>
      <c r="D233" s="7"/>
    </row>
    <row r="234" spans="1:4" ht="12.75">
      <c r="A234" s="6"/>
      <c r="B234" s="6"/>
      <c r="C234" s="6"/>
      <c r="D234" s="7"/>
    </row>
    <row r="235" spans="1:4" ht="12.75">
      <c r="A235" s="6"/>
      <c r="B235" s="6"/>
      <c r="C235" s="6"/>
      <c r="D235" s="7"/>
    </row>
    <row r="236" spans="1:4" ht="12.75">
      <c r="A236" s="6"/>
      <c r="B236" s="6"/>
      <c r="C236" s="6"/>
      <c r="D236" s="7"/>
    </row>
    <row r="237" spans="1:4" ht="12.75">
      <c r="A237" s="6"/>
      <c r="B237" s="6"/>
      <c r="C237" s="6"/>
      <c r="D237" s="7"/>
    </row>
    <row r="238" spans="1:4" ht="12.75">
      <c r="A238" s="6"/>
      <c r="B238" s="6"/>
      <c r="C238" s="6"/>
      <c r="D238" s="7"/>
    </row>
    <row r="239" spans="1:4" ht="12.75">
      <c r="A239" s="6"/>
      <c r="B239" s="6"/>
      <c r="C239" s="6"/>
      <c r="D239" s="7"/>
    </row>
    <row r="240" spans="1:4" ht="12.75">
      <c r="A240" s="6"/>
      <c r="B240" s="6"/>
      <c r="C240" s="6"/>
      <c r="D240" s="7"/>
    </row>
    <row r="241" spans="1:4" ht="12.75">
      <c r="A241" s="6"/>
      <c r="B241" s="6"/>
      <c r="C241" s="6"/>
      <c r="D241" s="7"/>
    </row>
    <row r="242" spans="1:4" ht="12.75">
      <c r="A242" s="6"/>
      <c r="B242" s="6"/>
      <c r="C242" s="6"/>
      <c r="D242" s="7"/>
    </row>
    <row r="243" spans="1:4" ht="12.75">
      <c r="A243" s="6"/>
      <c r="B243" s="6"/>
      <c r="C243" s="6"/>
      <c r="D243" s="7"/>
    </row>
    <row r="244" spans="1:4" ht="12.75">
      <c r="A244" s="6"/>
      <c r="B244" s="6"/>
      <c r="C244" s="6"/>
      <c r="D244" s="7"/>
    </row>
    <row r="245" spans="1:4" ht="12.75">
      <c r="A245" s="6"/>
      <c r="B245" s="6"/>
      <c r="C245" s="6"/>
      <c r="D245" s="7"/>
    </row>
    <row r="246" spans="1:4" ht="12.75">
      <c r="A246" s="6"/>
      <c r="B246" s="6"/>
      <c r="C246" s="6"/>
      <c r="D246" s="7"/>
    </row>
    <row r="247" spans="1:4" ht="12.75">
      <c r="A247" s="6"/>
      <c r="B247" s="6"/>
      <c r="C247" s="6"/>
      <c r="D247" s="7"/>
    </row>
    <row r="248" spans="1:4" ht="12.75">
      <c r="A248" s="6"/>
      <c r="B248" s="6"/>
      <c r="C248" s="6"/>
      <c r="D248" s="7"/>
    </row>
    <row r="249" spans="1:4" ht="12.75">
      <c r="A249" s="6"/>
      <c r="B249" s="6"/>
      <c r="C249" s="6"/>
      <c r="D249" s="7"/>
    </row>
    <row r="250" spans="1:4" ht="12.75">
      <c r="A250" s="6"/>
      <c r="B250" s="6"/>
      <c r="C250" s="6"/>
      <c r="D250" s="7"/>
    </row>
    <row r="251" spans="1:4" ht="12.75">
      <c r="A251" s="6"/>
      <c r="B251" s="6"/>
      <c r="C251" s="6"/>
      <c r="D251" s="7"/>
    </row>
    <row r="252" spans="1:4" ht="12.75">
      <c r="A252" s="6"/>
      <c r="B252" s="6"/>
      <c r="C252" s="6"/>
      <c r="D252" s="7"/>
    </row>
    <row r="253" spans="1:4" ht="12.75">
      <c r="A253" s="6"/>
      <c r="B253" s="6"/>
      <c r="C253" s="6"/>
      <c r="D253" s="7"/>
    </row>
    <row r="254" spans="1:4" ht="12.75">
      <c r="A254" s="6"/>
      <c r="B254" s="6"/>
      <c r="C254" s="6"/>
      <c r="D254" s="7"/>
    </row>
    <row r="255" spans="1:4" ht="12.75">
      <c r="A255" s="6"/>
      <c r="B255" s="6"/>
      <c r="C255" s="6"/>
      <c r="D255" s="7"/>
    </row>
    <row r="256" spans="1:4" ht="12.75">
      <c r="A256" s="6"/>
      <c r="B256" s="6"/>
      <c r="C256" s="6"/>
      <c r="D256" s="7"/>
    </row>
    <row r="257" spans="1:4" ht="12.75">
      <c r="A257" s="6"/>
      <c r="B257" s="6"/>
      <c r="C257" s="6"/>
      <c r="D257" s="7"/>
    </row>
    <row r="258" spans="1:4" ht="12.75">
      <c r="A258" s="6"/>
      <c r="B258" s="6"/>
      <c r="C258" s="6"/>
      <c r="D258" s="7"/>
    </row>
    <row r="259" spans="1:4" ht="12.75">
      <c r="A259" s="6"/>
      <c r="B259" s="6"/>
      <c r="C259" s="6"/>
      <c r="D259" s="7"/>
    </row>
    <row r="260" spans="1:4" ht="12.75">
      <c r="A260" s="6"/>
      <c r="B260" s="6"/>
      <c r="C260" s="6"/>
      <c r="D260" s="7"/>
    </row>
    <row r="261" spans="1:4" ht="12.75">
      <c r="A261" s="6"/>
      <c r="B261" s="6"/>
      <c r="C261" s="6"/>
      <c r="D261" s="7"/>
    </row>
    <row r="262" spans="1:4" ht="12.75">
      <c r="A262" s="6"/>
      <c r="B262" s="6"/>
      <c r="C262" s="6"/>
      <c r="D262" s="7"/>
    </row>
    <row r="263" spans="1:4" ht="12.75">
      <c r="A263" s="6"/>
      <c r="B263" s="6"/>
      <c r="C263" s="6"/>
      <c r="D263" s="7"/>
    </row>
    <row r="264" spans="1:4" ht="12.75">
      <c r="A264" s="6"/>
      <c r="B264" s="6"/>
      <c r="C264" s="6"/>
      <c r="D264" s="7"/>
    </row>
    <row r="265" spans="1:4" ht="12.75">
      <c r="A265" s="6"/>
      <c r="B265" s="6"/>
      <c r="C265" s="6"/>
      <c r="D265" s="7"/>
    </row>
    <row r="266" spans="1:4" ht="12.75">
      <c r="A266" s="6"/>
      <c r="B266" s="6"/>
      <c r="C266" s="6"/>
      <c r="D266" s="7"/>
    </row>
    <row r="267" spans="1:4" ht="12.75">
      <c r="A267" s="6"/>
      <c r="B267" s="6"/>
      <c r="C267" s="6"/>
      <c r="D267" s="7"/>
    </row>
    <row r="268" spans="1:4" ht="12.75">
      <c r="A268" s="6"/>
      <c r="B268" s="6"/>
      <c r="C268" s="6"/>
      <c r="D268" s="7"/>
    </row>
    <row r="269" spans="1:4" ht="12.75">
      <c r="A269" s="6"/>
      <c r="B269" s="6"/>
      <c r="C269" s="6"/>
      <c r="D269" s="7"/>
    </row>
    <row r="270" spans="1:4" ht="12.75">
      <c r="A270" s="6"/>
      <c r="B270" s="6"/>
      <c r="C270" s="6"/>
      <c r="D270" s="7"/>
    </row>
    <row r="271" spans="1:4" ht="12.75">
      <c r="A271" s="6"/>
      <c r="B271" s="6"/>
      <c r="C271" s="6"/>
      <c r="D271" s="7"/>
    </row>
    <row r="272" spans="1:4" ht="12.75">
      <c r="A272" s="6"/>
      <c r="B272" s="6"/>
      <c r="C272" s="6"/>
      <c r="D272" s="7"/>
    </row>
    <row r="273" spans="1:4" ht="12.75">
      <c r="A273" s="6"/>
      <c r="B273" s="6"/>
      <c r="C273" s="6"/>
      <c r="D273" s="7"/>
    </row>
    <row r="274" spans="1:4" ht="12.75">
      <c r="A274" s="6"/>
      <c r="B274" s="6"/>
      <c r="C274" s="6"/>
      <c r="D274" s="7"/>
    </row>
    <row r="275" spans="1:4" ht="12.75">
      <c r="A275" s="6"/>
      <c r="B275" s="6"/>
      <c r="C275" s="6"/>
      <c r="D275" s="7"/>
    </row>
    <row r="276" spans="1:4" ht="12.75">
      <c r="A276" s="6"/>
      <c r="B276" s="6"/>
      <c r="C276" s="6"/>
      <c r="D276" s="7"/>
    </row>
    <row r="277" spans="1:4" ht="12.75">
      <c r="A277" s="6"/>
      <c r="B277" s="6"/>
      <c r="C277" s="6"/>
      <c r="D277" s="7"/>
    </row>
    <row r="278" spans="1:4" ht="12.75">
      <c r="A278" s="6"/>
      <c r="B278" s="6"/>
      <c r="C278" s="6"/>
      <c r="D278" s="7"/>
    </row>
    <row r="279" spans="1:4" ht="12.75">
      <c r="A279" s="6"/>
      <c r="B279" s="6"/>
      <c r="C279" s="6"/>
      <c r="D279" s="7"/>
    </row>
    <row r="280" spans="1:4" ht="12.75">
      <c r="A280" s="6"/>
      <c r="B280" s="6"/>
      <c r="C280" s="6"/>
      <c r="D280" s="7"/>
    </row>
    <row r="281" spans="1:4" ht="12.75">
      <c r="A281" s="6"/>
      <c r="B281" s="6"/>
      <c r="C281" s="6"/>
      <c r="D281" s="7"/>
    </row>
    <row r="282" spans="1:4" ht="12.75">
      <c r="A282" s="6"/>
      <c r="B282" s="6"/>
      <c r="C282" s="6"/>
      <c r="D282" s="7"/>
    </row>
    <row r="283" spans="1:4" ht="12.75">
      <c r="A283" s="6"/>
      <c r="B283" s="6"/>
      <c r="C283" s="6"/>
      <c r="D283" s="7"/>
    </row>
    <row r="284" spans="1:4" ht="12.75">
      <c r="A284" s="6"/>
      <c r="B284" s="6"/>
      <c r="C284" s="6"/>
      <c r="D284" s="7"/>
    </row>
    <row r="285" spans="1:4" ht="12.75">
      <c r="A285" s="6"/>
      <c r="B285" s="6"/>
      <c r="C285" s="6"/>
      <c r="D285" s="7"/>
    </row>
    <row r="286" spans="1:4" ht="12.75">
      <c r="A286" s="6"/>
      <c r="B286" s="6"/>
      <c r="C286" s="6"/>
      <c r="D286" s="7"/>
    </row>
    <row r="287" spans="1:4" ht="12.75">
      <c r="A287" s="6"/>
      <c r="B287" s="6"/>
      <c r="C287" s="6"/>
      <c r="D287" s="7"/>
    </row>
    <row r="288" spans="1:4" ht="12.75">
      <c r="A288" s="6"/>
      <c r="B288" s="6"/>
      <c r="C288" s="6"/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  <row r="343" ht="12.75">
      <c r="D343" s="7"/>
    </row>
    <row r="344" ht="12.75">
      <c r="D344" s="7"/>
    </row>
    <row r="345" ht="12.75">
      <c r="D345" s="7"/>
    </row>
    <row r="346" ht="12.75">
      <c r="D346" s="7"/>
    </row>
    <row r="347" ht="12.75">
      <c r="D347" s="7"/>
    </row>
    <row r="348" ht="12.75">
      <c r="D348" s="7"/>
    </row>
    <row r="349" ht="12.75">
      <c r="D349" s="7"/>
    </row>
    <row r="350" ht="12.75">
      <c r="D350" s="7"/>
    </row>
    <row r="351" ht="12.75">
      <c r="D351" s="7"/>
    </row>
    <row r="352" ht="12.75">
      <c r="D352" s="7"/>
    </row>
    <row r="353" ht="12.75">
      <c r="D353" s="7"/>
    </row>
    <row r="354" ht="12.75">
      <c r="D354" s="7"/>
    </row>
    <row r="355" ht="12.75">
      <c r="D355" s="7"/>
    </row>
    <row r="356" ht="12.75">
      <c r="D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  <row r="372" ht="12.75">
      <c r="D372" s="7"/>
    </row>
    <row r="373" ht="12.75">
      <c r="D373" s="7"/>
    </row>
    <row r="374" ht="12.75">
      <c r="D374" s="7"/>
    </row>
    <row r="375" ht="12.75">
      <c r="D375" s="7"/>
    </row>
    <row r="376" ht="12.75">
      <c r="D376" s="7"/>
    </row>
    <row r="377" ht="12.75">
      <c r="D377" s="7"/>
    </row>
    <row r="378" ht="12.75">
      <c r="D378" s="7"/>
    </row>
    <row r="379" ht="12.75">
      <c r="D379" s="7"/>
    </row>
    <row r="380" ht="12.75">
      <c r="D380" s="7"/>
    </row>
    <row r="381" ht="12.75">
      <c r="D381" s="7"/>
    </row>
    <row r="382" ht="12.75">
      <c r="D382" s="7"/>
    </row>
    <row r="383" ht="12.75">
      <c r="D383" s="7"/>
    </row>
    <row r="384" ht="12.75">
      <c r="D384" s="7"/>
    </row>
    <row r="385" ht="12.75">
      <c r="D385" s="7"/>
    </row>
    <row r="386" ht="12.75">
      <c r="D386" s="7"/>
    </row>
    <row r="387" ht="12.75">
      <c r="D387" s="7"/>
    </row>
    <row r="388" ht="12.75">
      <c r="D388" s="7"/>
    </row>
    <row r="389" ht="12.75">
      <c r="D389" s="7"/>
    </row>
    <row r="390" ht="12.75">
      <c r="D390" s="7"/>
    </row>
    <row r="391" ht="12.75">
      <c r="D391" s="7"/>
    </row>
    <row r="392" ht="12.75">
      <c r="D392" s="7"/>
    </row>
    <row r="393" ht="12.75">
      <c r="D393" s="7"/>
    </row>
    <row r="394" ht="12.75">
      <c r="D394" s="7"/>
    </row>
    <row r="395" ht="12.75">
      <c r="D395" s="7"/>
    </row>
    <row r="396" ht="12.75">
      <c r="D396" s="7"/>
    </row>
    <row r="397" ht="12.75">
      <c r="D397" s="7"/>
    </row>
    <row r="398" ht="12.75">
      <c r="D398" s="7"/>
    </row>
    <row r="399" ht="12.75">
      <c r="D399" s="7"/>
    </row>
    <row r="400" ht="12.75">
      <c r="D400" s="7"/>
    </row>
    <row r="401" ht="12.75">
      <c r="D401" s="7"/>
    </row>
    <row r="402" ht="12.75">
      <c r="D402" s="7"/>
    </row>
  </sheetData>
  <mergeCells count="1">
    <mergeCell ref="G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6"/>
  <sheetViews>
    <sheetView workbookViewId="0" topLeftCell="A41">
      <selection activeCell="A1" sqref="A1:H49"/>
    </sheetView>
  </sheetViews>
  <sheetFormatPr defaultColWidth="9.00390625" defaultRowHeight="12.75"/>
  <cols>
    <col min="1" max="1" width="6.625" style="1" customWidth="1"/>
    <col min="2" max="2" width="9.00390625" style="1" bestFit="1" customWidth="1"/>
    <col min="3" max="3" width="6.625" style="1" customWidth="1"/>
    <col min="4" max="4" width="32.125" style="1" customWidth="1"/>
    <col min="5" max="5" width="13.625" style="1" customWidth="1"/>
    <col min="6" max="6" width="12.25390625" style="1" customWidth="1"/>
    <col min="7" max="7" width="13.125" style="1" customWidth="1"/>
    <col min="8" max="8" width="13.875" style="1" customWidth="1"/>
    <col min="9" max="9" width="14.00390625" style="1" bestFit="1" customWidth="1"/>
    <col min="10" max="10" width="28.75390625" style="1" bestFit="1" customWidth="1"/>
    <col min="11" max="16384" width="9.125" style="1" customWidth="1"/>
  </cols>
  <sheetData>
    <row r="1" spans="1:8" ht="12.75">
      <c r="A1" s="1" t="s">
        <v>35</v>
      </c>
      <c r="B1" s="1" t="s">
        <v>0</v>
      </c>
      <c r="G1" s="247" t="s">
        <v>17</v>
      </c>
      <c r="H1" s="247"/>
    </row>
    <row r="2" spans="7:8" ht="12.75">
      <c r="G2" s="247" t="s">
        <v>1</v>
      </c>
      <c r="H2" s="247"/>
    </row>
    <row r="3" spans="7:8" ht="14.25" customHeight="1">
      <c r="G3" s="246" t="s">
        <v>55</v>
      </c>
      <c r="H3" s="246"/>
    </row>
    <row r="4" ht="8.25" customHeight="1"/>
    <row r="5" spans="1:7" ht="12.75">
      <c r="A5" s="247" t="s">
        <v>18</v>
      </c>
      <c r="B5" s="247"/>
      <c r="C5" s="247"/>
      <c r="D5" s="247"/>
      <c r="E5" s="247"/>
      <c r="F5" s="247"/>
      <c r="G5" s="247"/>
    </row>
    <row r="6" spans="1:8" ht="12.75">
      <c r="A6" s="247" t="s">
        <v>19</v>
      </c>
      <c r="B6" s="247"/>
      <c r="C6" s="247"/>
      <c r="D6" s="247"/>
      <c r="E6" s="247"/>
      <c r="F6" s="247"/>
      <c r="G6" s="247"/>
      <c r="H6" s="8"/>
    </row>
    <row r="7" spans="1:8" ht="12.75">
      <c r="A7" s="248" t="s">
        <v>20</v>
      </c>
      <c r="B7" s="247"/>
      <c r="C7" s="247"/>
      <c r="D7" s="247"/>
      <c r="E7" s="247"/>
      <c r="F7" s="247"/>
      <c r="G7" s="247"/>
      <c r="H7" s="8"/>
    </row>
    <row r="8" spans="1:8" ht="12.75">
      <c r="A8" s="247" t="s">
        <v>21</v>
      </c>
      <c r="B8" s="247"/>
      <c r="C8" s="247"/>
      <c r="D8" s="247"/>
      <c r="E8" s="247"/>
      <c r="F8" s="247"/>
      <c r="G8" s="247"/>
      <c r="H8" s="8"/>
    </row>
    <row r="9" spans="1:7" ht="12.75">
      <c r="A9" s="2" t="s">
        <v>12</v>
      </c>
      <c r="B9" s="2"/>
      <c r="C9" s="2"/>
      <c r="D9" s="2"/>
      <c r="E9" s="2"/>
      <c r="F9" s="2"/>
      <c r="G9" s="2"/>
    </row>
    <row r="10" ht="7.5" customHeight="1">
      <c r="I10" s="8"/>
    </row>
    <row r="11" spans="1:9" ht="12.75">
      <c r="A11" s="12"/>
      <c r="B11" s="12"/>
      <c r="C11" s="12"/>
      <c r="D11" s="12"/>
      <c r="E11" s="12"/>
      <c r="F11" s="12"/>
      <c r="G11" s="12"/>
      <c r="H11" s="3" t="s">
        <v>2</v>
      </c>
      <c r="I11" s="8"/>
    </row>
    <row r="12" spans="1:10" s="4" customFormat="1" ht="37.5" customHeight="1">
      <c r="A12" s="13" t="s">
        <v>3</v>
      </c>
      <c r="B12" s="13" t="s">
        <v>4</v>
      </c>
      <c r="C12" s="13" t="s">
        <v>22</v>
      </c>
      <c r="D12" s="13" t="s">
        <v>5</v>
      </c>
      <c r="E12" s="13" t="s">
        <v>6</v>
      </c>
      <c r="F12" s="13" t="s">
        <v>7</v>
      </c>
      <c r="G12" s="13" t="s">
        <v>8</v>
      </c>
      <c r="H12" s="13" t="s">
        <v>9</v>
      </c>
      <c r="I12" s="57"/>
      <c r="J12" s="57"/>
    </row>
    <row r="13" spans="1:10" s="5" customFormat="1" ht="13.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58">
        <f>+'zał.1'!H13</f>
        <v>304228912</v>
      </c>
      <c r="J13" s="58"/>
    </row>
    <row r="14" spans="1:10" s="21" customFormat="1" ht="27" customHeight="1" thickBot="1">
      <c r="A14" s="16"/>
      <c r="B14" s="16"/>
      <c r="C14" s="16"/>
      <c r="D14" s="17" t="s">
        <v>23</v>
      </c>
      <c r="E14" s="18">
        <v>303494503</v>
      </c>
      <c r="F14" s="18">
        <f>SUM(F15+F22+F26+F30+F41+F46)</f>
        <v>4429194</v>
      </c>
      <c r="G14" s="18">
        <f>SUM(G15+G22+G26+G30+G46)</f>
        <v>3694785</v>
      </c>
      <c r="H14" s="19">
        <f aca="true" t="shared" si="0" ref="H14:H19">E14+F14-G14</f>
        <v>304228912</v>
      </c>
      <c r="I14" s="14">
        <f>SUM(I13-H14)</f>
        <v>0</v>
      </c>
      <c r="J14" s="20" t="s">
        <v>54</v>
      </c>
    </row>
    <row r="15" spans="1:10" s="21" customFormat="1" ht="27" customHeight="1">
      <c r="A15" s="22" t="s">
        <v>24</v>
      </c>
      <c r="B15" s="23"/>
      <c r="C15" s="23"/>
      <c r="D15" s="9" t="s">
        <v>25</v>
      </c>
      <c r="E15" s="24">
        <v>17590648</v>
      </c>
      <c r="F15" s="24">
        <f>F16+F18+F20</f>
        <v>161042</v>
      </c>
      <c r="G15" s="24">
        <f>G16+G18+G20</f>
        <v>0</v>
      </c>
      <c r="H15" s="25">
        <f t="shared" si="0"/>
        <v>17751690</v>
      </c>
      <c r="I15" s="14"/>
      <c r="J15" s="20"/>
    </row>
    <row r="16" spans="1:8" s="74" customFormat="1" ht="12.75">
      <c r="A16" s="62"/>
      <c r="B16" s="62" t="s">
        <v>59</v>
      </c>
      <c r="C16" s="62"/>
      <c r="D16" s="72" t="s">
        <v>60</v>
      </c>
      <c r="E16" s="73">
        <v>350000</v>
      </c>
      <c r="F16" s="73">
        <f>SUM(F17:F17)</f>
        <v>30000</v>
      </c>
      <c r="G16" s="73">
        <f>SUM(G17:G17)</f>
        <v>0</v>
      </c>
      <c r="H16" s="73">
        <f>E16+F16-G16</f>
        <v>380000</v>
      </c>
    </row>
    <row r="17" spans="1:8" s="65" customFormat="1" ht="38.25">
      <c r="A17" s="59"/>
      <c r="B17" s="59"/>
      <c r="C17" s="59" t="s">
        <v>62</v>
      </c>
      <c r="D17" s="7" t="s">
        <v>63</v>
      </c>
      <c r="E17" s="64">
        <v>350000</v>
      </c>
      <c r="F17" s="64">
        <v>30000</v>
      </c>
      <c r="G17" s="64"/>
      <c r="H17" s="64">
        <f>E17+F17-G17</f>
        <v>380000</v>
      </c>
    </row>
    <row r="18" spans="1:8" ht="22.5" customHeight="1">
      <c r="A18" s="6"/>
      <c r="B18" s="39" t="s">
        <v>57</v>
      </c>
      <c r="C18" s="6"/>
      <c r="D18" s="40" t="s">
        <v>170</v>
      </c>
      <c r="E18" s="41">
        <v>4495045</v>
      </c>
      <c r="F18" s="42">
        <f>SUM(F19:F19)</f>
        <v>100000</v>
      </c>
      <c r="G18" s="42">
        <f>SUM(G19:G19)</f>
        <v>0</v>
      </c>
      <c r="H18" s="28">
        <f t="shared" si="0"/>
        <v>4595045</v>
      </c>
    </row>
    <row r="19" spans="1:8" s="65" customFormat="1" ht="25.5">
      <c r="A19" s="60"/>
      <c r="B19" s="60"/>
      <c r="C19" s="60" t="s">
        <v>38</v>
      </c>
      <c r="D19" s="63" t="s">
        <v>29</v>
      </c>
      <c r="E19" s="67">
        <v>500000</v>
      </c>
      <c r="F19" s="68">
        <v>100000</v>
      </c>
      <c r="G19" s="68">
        <v>0</v>
      </c>
      <c r="H19" s="64">
        <f t="shared" si="0"/>
        <v>600000</v>
      </c>
    </row>
    <row r="20" spans="1:8" ht="21" customHeight="1">
      <c r="A20" s="6"/>
      <c r="B20" s="39" t="s">
        <v>61</v>
      </c>
      <c r="C20" s="6"/>
      <c r="D20" s="40" t="s">
        <v>26</v>
      </c>
      <c r="E20" s="41">
        <v>285900</v>
      </c>
      <c r="F20" s="42">
        <f>SUM(F21:F21)</f>
        <v>31042</v>
      </c>
      <c r="G20" s="42">
        <f>+G21</f>
        <v>0</v>
      </c>
      <c r="H20" s="28">
        <f>E20+F20-G20</f>
        <v>316942</v>
      </c>
    </row>
    <row r="21" spans="1:8" s="65" customFormat="1" ht="21" customHeight="1">
      <c r="A21" s="60"/>
      <c r="B21" s="66"/>
      <c r="C21" s="37" t="s">
        <v>68</v>
      </c>
      <c r="D21" s="30" t="s">
        <v>28</v>
      </c>
      <c r="E21" s="89">
        <v>0</v>
      </c>
      <c r="F21" s="43">
        <v>31042</v>
      </c>
      <c r="G21" s="43">
        <v>0</v>
      </c>
      <c r="H21" s="88">
        <f>E21+F21-G21</f>
        <v>31042</v>
      </c>
    </row>
    <row r="22" spans="1:8" ht="30.75" customHeight="1">
      <c r="A22" s="33" t="s">
        <v>39</v>
      </c>
      <c r="B22" s="38"/>
      <c r="C22" s="38"/>
      <c r="D22" s="34" t="s">
        <v>40</v>
      </c>
      <c r="E22" s="35">
        <v>15371070</v>
      </c>
      <c r="F22" s="35">
        <f>SUM(F23)</f>
        <v>50000</v>
      </c>
      <c r="G22" s="35">
        <f>SUM(G23)</f>
        <v>0</v>
      </c>
      <c r="H22" s="35">
        <f aca="true" t="shared" si="1" ref="H22:H29">E22+F22-G22</f>
        <v>15421070</v>
      </c>
    </row>
    <row r="23" spans="1:8" ht="26.25" customHeight="1">
      <c r="A23" s="6"/>
      <c r="B23" s="39" t="s">
        <v>41</v>
      </c>
      <c r="C23" s="6"/>
      <c r="D23" s="40" t="s">
        <v>42</v>
      </c>
      <c r="E23" s="41">
        <v>15371070</v>
      </c>
      <c r="F23" s="42">
        <f>SUM(F25:F25)</f>
        <v>50000</v>
      </c>
      <c r="G23" s="42">
        <f>SUM(G25:G25)</f>
        <v>0</v>
      </c>
      <c r="H23" s="28">
        <f t="shared" si="1"/>
        <v>15421070</v>
      </c>
    </row>
    <row r="24" spans="1:8" ht="6" customHeight="1">
      <c r="A24" s="6"/>
      <c r="B24" s="39"/>
      <c r="C24" s="6"/>
      <c r="D24" s="40"/>
      <c r="E24" s="41"/>
      <c r="F24" s="42"/>
      <c r="G24" s="42"/>
      <c r="H24" s="28"/>
    </row>
    <row r="25" spans="1:8" s="65" customFormat="1" ht="39.75" customHeight="1">
      <c r="A25" s="60"/>
      <c r="B25" s="60"/>
      <c r="C25" s="61" t="s">
        <v>43</v>
      </c>
      <c r="D25" s="69" t="s">
        <v>44</v>
      </c>
      <c r="E25" s="67">
        <v>1598000</v>
      </c>
      <c r="F25" s="68">
        <v>50000</v>
      </c>
      <c r="G25" s="68">
        <v>0</v>
      </c>
      <c r="H25" s="64">
        <f t="shared" si="1"/>
        <v>1648000</v>
      </c>
    </row>
    <row r="26" spans="1:8" s="65" customFormat="1" ht="30.75" customHeight="1">
      <c r="A26" s="33" t="s">
        <v>150</v>
      </c>
      <c r="B26" s="44"/>
      <c r="C26" s="241"/>
      <c r="D26" s="34" t="s">
        <v>151</v>
      </c>
      <c r="E26" s="239">
        <v>16085746</v>
      </c>
      <c r="F26" s="242">
        <f>F27</f>
        <v>150000</v>
      </c>
      <c r="G26" s="242">
        <f>G27</f>
        <v>0</v>
      </c>
      <c r="H26" s="239">
        <f t="shared" si="1"/>
        <v>16235746</v>
      </c>
    </row>
    <row r="27" spans="1:8" s="65" customFormat="1" ht="28.5" customHeight="1">
      <c r="A27" s="60"/>
      <c r="B27" s="39" t="s">
        <v>152</v>
      </c>
      <c r="C27" s="61"/>
      <c r="D27" s="27" t="s">
        <v>153</v>
      </c>
      <c r="E27" s="238">
        <v>12022922</v>
      </c>
      <c r="F27" s="42">
        <f>SUM(F28:F29)</f>
        <v>150000</v>
      </c>
      <c r="G27" s="42">
        <f>SUM(G28:G29)</f>
        <v>0</v>
      </c>
      <c r="H27" s="77">
        <f t="shared" si="1"/>
        <v>12172922</v>
      </c>
    </row>
    <row r="28" spans="1:8" s="65" customFormat="1" ht="29.25" customHeight="1">
      <c r="A28" s="60"/>
      <c r="B28" s="60"/>
      <c r="C28" s="37" t="s">
        <v>162</v>
      </c>
      <c r="D28" s="30" t="s">
        <v>163</v>
      </c>
      <c r="E28" s="89">
        <v>382000</v>
      </c>
      <c r="F28" s="43">
        <v>100000</v>
      </c>
      <c r="G28" s="68"/>
      <c r="H28" s="88">
        <f t="shared" si="1"/>
        <v>482000</v>
      </c>
    </row>
    <row r="29" spans="1:8" s="65" customFormat="1" ht="32.25" customHeight="1">
      <c r="A29" s="60"/>
      <c r="B29" s="60"/>
      <c r="C29" s="61" t="s">
        <v>164</v>
      </c>
      <c r="D29" s="69" t="s">
        <v>165</v>
      </c>
      <c r="E29" s="67">
        <v>283600</v>
      </c>
      <c r="F29" s="68">
        <v>50000</v>
      </c>
      <c r="G29" s="68"/>
      <c r="H29" s="64">
        <f t="shared" si="1"/>
        <v>333600</v>
      </c>
    </row>
    <row r="30" spans="1:10" s="21" customFormat="1" ht="24" customHeight="1">
      <c r="A30" s="33" t="s">
        <v>13</v>
      </c>
      <c r="B30" s="33"/>
      <c r="C30" s="50"/>
      <c r="D30" s="34" t="s">
        <v>14</v>
      </c>
      <c r="E30" s="35">
        <v>37888587</v>
      </c>
      <c r="F30" s="35">
        <f>F31+F34</f>
        <v>3694785</v>
      </c>
      <c r="G30" s="35">
        <f>G31+G34</f>
        <v>3694785</v>
      </c>
      <c r="H30" s="36">
        <f>E30+F30-G30</f>
        <v>37888587</v>
      </c>
      <c r="I30" s="14"/>
      <c r="J30" s="20"/>
    </row>
    <row r="31" spans="1:8" s="10" customFormat="1" ht="19.5" customHeight="1">
      <c r="A31" s="83"/>
      <c r="B31" s="83" t="s">
        <v>53</v>
      </c>
      <c r="C31" s="83"/>
      <c r="D31" s="84" t="s">
        <v>52</v>
      </c>
      <c r="E31" s="45">
        <v>368000</v>
      </c>
      <c r="F31" s="58">
        <f>SUM(F33)</f>
        <v>52000</v>
      </c>
      <c r="G31" s="58">
        <f>SUM(G33)</f>
        <v>0</v>
      </c>
      <c r="H31" s="29">
        <f>E31+F31-G31</f>
        <v>420000</v>
      </c>
    </row>
    <row r="32" spans="1:8" s="10" customFormat="1" ht="6" customHeight="1">
      <c r="A32" s="83"/>
      <c r="B32" s="83"/>
      <c r="C32" s="83"/>
      <c r="D32" s="84"/>
      <c r="E32" s="45"/>
      <c r="F32" s="58"/>
      <c r="G32" s="58"/>
      <c r="H32" s="29"/>
    </row>
    <row r="33" spans="1:10" s="82" customFormat="1" ht="63.75">
      <c r="A33" s="79"/>
      <c r="B33" s="79"/>
      <c r="C33" s="80" t="s">
        <v>51</v>
      </c>
      <c r="D33" s="81" t="s">
        <v>58</v>
      </c>
      <c r="E33" s="70">
        <v>368000</v>
      </c>
      <c r="F33" s="70">
        <v>52000</v>
      </c>
      <c r="G33" s="70">
        <v>0</v>
      </c>
      <c r="H33" s="70">
        <f>E33+F33-G33</f>
        <v>420000</v>
      </c>
      <c r="I33" s="71"/>
      <c r="J33" s="71"/>
    </row>
    <row r="34" spans="1:8" s="10" customFormat="1" ht="19.5" customHeight="1">
      <c r="A34" s="83"/>
      <c r="B34" s="83" t="s">
        <v>50</v>
      </c>
      <c r="C34" s="83"/>
      <c r="D34" s="84" t="s">
        <v>26</v>
      </c>
      <c r="E34" s="45">
        <v>4149785</v>
      </c>
      <c r="F34" s="58">
        <f>SUM(F36:F40)</f>
        <v>3642785</v>
      </c>
      <c r="G34" s="58">
        <f>SUM(G36:G40)</f>
        <v>3694785</v>
      </c>
      <c r="H34" s="29">
        <f>E34+F34-G34</f>
        <v>4097785</v>
      </c>
    </row>
    <row r="35" spans="1:8" s="10" customFormat="1" ht="7.5" customHeight="1">
      <c r="A35" s="83"/>
      <c r="B35" s="83"/>
      <c r="C35" s="83"/>
      <c r="D35" s="84"/>
      <c r="E35" s="45"/>
      <c r="F35" s="58"/>
      <c r="G35" s="58"/>
      <c r="H35" s="29"/>
    </row>
    <row r="36" spans="1:8" s="86" customFormat="1" ht="23.25" customHeight="1">
      <c r="A36" s="51"/>
      <c r="B36" s="51"/>
      <c r="C36" s="85" t="s">
        <v>27</v>
      </c>
      <c r="D36" s="78" t="s">
        <v>28</v>
      </c>
      <c r="E36" s="32">
        <v>108000</v>
      </c>
      <c r="F36" s="32">
        <v>0</v>
      </c>
      <c r="G36" s="32">
        <v>52000</v>
      </c>
      <c r="H36" s="32">
        <f>E36+F36-G36</f>
        <v>56000</v>
      </c>
    </row>
    <row r="37" spans="1:8" s="86" customFormat="1" ht="6.75" customHeight="1">
      <c r="A37" s="51"/>
      <c r="B37" s="51"/>
      <c r="C37" s="85"/>
      <c r="D37" s="78"/>
      <c r="E37" s="32"/>
      <c r="F37" s="32"/>
      <c r="G37" s="32"/>
      <c r="H37" s="32"/>
    </row>
    <row r="38" spans="1:8" s="86" customFormat="1" ht="28.5" customHeight="1">
      <c r="A38" s="51"/>
      <c r="B38" s="51"/>
      <c r="C38" s="80" t="s">
        <v>56</v>
      </c>
      <c r="D38" s="78" t="s">
        <v>29</v>
      </c>
      <c r="E38" s="32">
        <v>3642785</v>
      </c>
      <c r="F38" s="32">
        <v>0</v>
      </c>
      <c r="G38" s="32">
        <v>3642785</v>
      </c>
      <c r="H38" s="32">
        <f>E38+F38-G38</f>
        <v>0</v>
      </c>
    </row>
    <row r="39" spans="1:8" s="86" customFormat="1" ht="6.75" customHeight="1">
      <c r="A39" s="51"/>
      <c r="B39" s="51"/>
      <c r="C39" s="80"/>
      <c r="D39" s="78"/>
      <c r="E39" s="32"/>
      <c r="F39" s="32"/>
      <c r="G39" s="32"/>
      <c r="H39" s="32"/>
    </row>
    <row r="40" spans="1:8" s="86" customFormat="1" ht="87" customHeight="1">
      <c r="A40" s="51"/>
      <c r="B40" s="51"/>
      <c r="C40" s="80" t="s">
        <v>70</v>
      </c>
      <c r="D40" s="78" t="s">
        <v>71</v>
      </c>
      <c r="E40" s="32">
        <v>0</v>
      </c>
      <c r="F40" s="32">
        <v>3642785</v>
      </c>
      <c r="G40" s="32">
        <v>0</v>
      </c>
      <c r="H40" s="32">
        <f aca="true" t="shared" si="2" ref="H40:H48">E40+F40-G40</f>
        <v>3642785</v>
      </c>
    </row>
    <row r="41" spans="1:8" s="86" customFormat="1" ht="24.75" customHeight="1">
      <c r="A41" s="243" t="s">
        <v>172</v>
      </c>
      <c r="B41" s="243"/>
      <c r="C41" s="244"/>
      <c r="D41" s="245" t="s">
        <v>173</v>
      </c>
      <c r="E41" s="36">
        <v>8774653</v>
      </c>
      <c r="F41" s="36">
        <f>F42</f>
        <v>165567</v>
      </c>
      <c r="G41" s="36">
        <f>G42</f>
        <v>0</v>
      </c>
      <c r="H41" s="36">
        <f t="shared" si="2"/>
        <v>8940220</v>
      </c>
    </row>
    <row r="42" spans="1:8" s="86" customFormat="1" ht="24.75" customHeight="1">
      <c r="A42" s="51"/>
      <c r="B42" s="51" t="s">
        <v>174</v>
      </c>
      <c r="C42" s="80"/>
      <c r="D42" s="84" t="s">
        <v>26</v>
      </c>
      <c r="E42" s="32">
        <v>0</v>
      </c>
      <c r="F42" s="29">
        <f>SUM(F43:F45)</f>
        <v>165567</v>
      </c>
      <c r="G42" s="29">
        <f>SUM(G43:G45)</f>
        <v>0</v>
      </c>
      <c r="H42" s="29">
        <f t="shared" si="2"/>
        <v>165567</v>
      </c>
    </row>
    <row r="43" spans="1:8" ht="22.5" customHeight="1">
      <c r="A43" s="235"/>
      <c r="B43" s="51"/>
      <c r="C43" s="235" t="s">
        <v>140</v>
      </c>
      <c r="D43" s="236" t="s">
        <v>45</v>
      </c>
      <c r="E43" s="47">
        <v>0</v>
      </c>
      <c r="F43" s="52">
        <v>138342</v>
      </c>
      <c r="G43" s="52">
        <v>0</v>
      </c>
      <c r="H43" s="32">
        <f t="shared" si="2"/>
        <v>138342</v>
      </c>
    </row>
    <row r="44" spans="1:8" s="10" customFormat="1" ht="21" customHeight="1">
      <c r="A44" s="235"/>
      <c r="B44" s="235"/>
      <c r="C44" s="235" t="s">
        <v>141</v>
      </c>
      <c r="D44" s="236" t="s">
        <v>46</v>
      </c>
      <c r="E44" s="47">
        <v>0</v>
      </c>
      <c r="F44" s="52">
        <v>23836</v>
      </c>
      <c r="G44" s="52">
        <v>0</v>
      </c>
      <c r="H44" s="32">
        <f t="shared" si="2"/>
        <v>23836</v>
      </c>
    </row>
    <row r="45" spans="1:8" s="10" customFormat="1" ht="19.5" customHeight="1">
      <c r="A45" s="235"/>
      <c r="B45" s="51"/>
      <c r="C45" s="235" t="s">
        <v>142</v>
      </c>
      <c r="D45" s="236" t="s">
        <v>47</v>
      </c>
      <c r="E45" s="47">
        <v>0</v>
      </c>
      <c r="F45" s="52">
        <v>3389</v>
      </c>
      <c r="G45" s="52">
        <v>0</v>
      </c>
      <c r="H45" s="32">
        <f t="shared" si="2"/>
        <v>3389</v>
      </c>
    </row>
    <row r="46" spans="1:8" ht="35.25" customHeight="1">
      <c r="A46" s="33" t="s">
        <v>15</v>
      </c>
      <c r="B46" s="33"/>
      <c r="C46" s="50"/>
      <c r="D46" s="34" t="s">
        <v>16</v>
      </c>
      <c r="E46" s="35">
        <v>49470763</v>
      </c>
      <c r="F46" s="35">
        <f>SUM(F47)</f>
        <v>207800</v>
      </c>
      <c r="G46" s="35">
        <f>SUM(G47)</f>
        <v>0</v>
      </c>
      <c r="H46" s="36">
        <f t="shared" si="2"/>
        <v>49678563</v>
      </c>
    </row>
    <row r="47" spans="1:8" ht="27.75" customHeight="1">
      <c r="A47" s="26"/>
      <c r="B47" s="26" t="s">
        <v>64</v>
      </c>
      <c r="C47" s="37"/>
      <c r="D47" s="27" t="s">
        <v>26</v>
      </c>
      <c r="E47" s="28">
        <v>2141100</v>
      </c>
      <c r="F47" s="28">
        <f>+F48</f>
        <v>207800</v>
      </c>
      <c r="G47" s="28">
        <f>+G48</f>
        <v>0</v>
      </c>
      <c r="H47" s="29">
        <f t="shared" si="2"/>
        <v>2348900</v>
      </c>
    </row>
    <row r="48" spans="1:8" s="65" customFormat="1" ht="64.5" customHeight="1">
      <c r="A48" s="90"/>
      <c r="B48" s="90"/>
      <c r="C48" s="92">
        <v>2830</v>
      </c>
      <c r="D48" s="93" t="s">
        <v>69</v>
      </c>
      <c r="E48" s="75">
        <v>3000</v>
      </c>
      <c r="F48" s="75">
        <v>207800</v>
      </c>
      <c r="G48" s="75">
        <v>0</v>
      </c>
      <c r="H48" s="76">
        <f t="shared" si="2"/>
        <v>210800</v>
      </c>
    </row>
    <row r="49" spans="1:8" ht="12.75">
      <c r="A49" s="6"/>
      <c r="B49" s="6"/>
      <c r="C49" s="6"/>
      <c r="E49" s="8"/>
      <c r="F49" s="8"/>
      <c r="G49" s="8"/>
      <c r="H49" s="8"/>
    </row>
    <row r="50" spans="1:8" ht="12.75">
      <c r="A50" s="6"/>
      <c r="B50" s="6"/>
      <c r="C50" s="6"/>
      <c r="E50" s="8"/>
      <c r="F50" s="8"/>
      <c r="G50" s="8"/>
      <c r="H50" s="8"/>
    </row>
    <row r="51" spans="1:8" ht="12.75">
      <c r="A51" s="6"/>
      <c r="B51" s="6"/>
      <c r="C51" s="6"/>
      <c r="E51" s="8"/>
      <c r="F51" s="8"/>
      <c r="G51" s="8"/>
      <c r="H51" s="8"/>
    </row>
    <row r="52" spans="1:8" ht="12.75">
      <c r="A52" s="6"/>
      <c r="B52" s="6"/>
      <c r="C52" s="6"/>
      <c r="E52" s="8"/>
      <c r="F52" s="8"/>
      <c r="G52" s="8"/>
      <c r="H52" s="8"/>
    </row>
    <row r="53" spans="1:8" ht="12.75">
      <c r="A53" s="6"/>
      <c r="B53" s="6"/>
      <c r="C53" s="6"/>
      <c r="E53" s="8"/>
      <c r="F53" s="8"/>
      <c r="G53" s="31"/>
      <c r="H53" s="8"/>
    </row>
    <row r="54" spans="1:8" ht="12.75">
      <c r="A54" s="6"/>
      <c r="B54" s="6"/>
      <c r="C54" s="6"/>
      <c r="E54" s="8"/>
      <c r="F54" s="8"/>
      <c r="G54" s="47"/>
      <c r="H54" s="8"/>
    </row>
    <row r="55" spans="1:8" ht="12.75">
      <c r="A55" s="6"/>
      <c r="B55" s="6"/>
      <c r="C55" s="6"/>
      <c r="E55" s="8"/>
      <c r="F55" s="8"/>
      <c r="G55" s="8"/>
      <c r="H55" s="8"/>
    </row>
    <row r="56" spans="1:8" ht="12.75">
      <c r="A56" s="6"/>
      <c r="B56" s="6"/>
      <c r="C56" s="6"/>
      <c r="E56" s="8"/>
      <c r="F56" s="8"/>
      <c r="G56" s="8"/>
      <c r="H56" s="8"/>
    </row>
    <row r="57" spans="1:8" ht="12.75">
      <c r="A57" s="6"/>
      <c r="B57" s="6"/>
      <c r="C57" s="6"/>
      <c r="E57" s="8"/>
      <c r="F57" s="8"/>
      <c r="G57" s="8"/>
      <c r="H57" s="8"/>
    </row>
    <row r="58" spans="1:8" ht="12.75">
      <c r="A58" s="6"/>
      <c r="B58" s="6"/>
      <c r="C58" s="6"/>
      <c r="E58" s="8"/>
      <c r="F58" s="8"/>
      <c r="G58" s="8"/>
      <c r="H58" s="8"/>
    </row>
    <row r="59" spans="1:8" ht="12.75">
      <c r="A59" s="6"/>
      <c r="B59" s="6"/>
      <c r="C59" s="6"/>
      <c r="E59" s="8"/>
      <c r="F59" s="8"/>
      <c r="G59" s="8"/>
      <c r="H59" s="8"/>
    </row>
    <row r="60" spans="1:8" ht="12.75">
      <c r="A60" s="6"/>
      <c r="B60" s="6"/>
      <c r="C60" s="6"/>
      <c r="E60" s="8"/>
      <c r="F60" s="8"/>
      <c r="G60" s="8"/>
      <c r="H60" s="8"/>
    </row>
    <row r="61" spans="1:8" ht="12.75">
      <c r="A61" s="6"/>
      <c r="B61" s="6"/>
      <c r="C61" s="6"/>
      <c r="E61" s="8"/>
      <c r="F61" s="8"/>
      <c r="G61" s="8"/>
      <c r="H61" s="8"/>
    </row>
    <row r="62" spans="1:8" ht="12.75">
      <c r="A62" s="6"/>
      <c r="B62" s="6"/>
      <c r="C62" s="6"/>
      <c r="E62" s="8"/>
      <c r="F62" s="8"/>
      <c r="G62" s="8"/>
      <c r="H62" s="8"/>
    </row>
    <row r="63" spans="1:8" ht="12.75">
      <c r="A63" s="6"/>
      <c r="B63" s="6"/>
      <c r="C63" s="6"/>
      <c r="E63" s="8"/>
      <c r="F63" s="8"/>
      <c r="G63" s="8"/>
      <c r="H63" s="8"/>
    </row>
    <row r="64" spans="1:8" ht="12.75">
      <c r="A64" s="6"/>
      <c r="B64" s="6"/>
      <c r="C64" s="6"/>
      <c r="E64" s="8"/>
      <c r="F64" s="8"/>
      <c r="G64" s="8"/>
      <c r="H64" s="8"/>
    </row>
    <row r="65" spans="1:8" ht="12.75">
      <c r="A65" s="6"/>
      <c r="B65" s="6"/>
      <c r="C65" s="6"/>
      <c r="E65" s="8"/>
      <c r="F65" s="8"/>
      <c r="G65" s="8"/>
      <c r="H65" s="8"/>
    </row>
    <row r="66" spans="1:8" ht="12.75">
      <c r="A66" s="6"/>
      <c r="B66" s="6"/>
      <c r="C66" s="6"/>
      <c r="E66" s="8"/>
      <c r="F66" s="8"/>
      <c r="G66" s="8"/>
      <c r="H66" s="8"/>
    </row>
    <row r="67" spans="1:8" ht="12.75">
      <c r="A67" s="6"/>
      <c r="B67" s="6"/>
      <c r="C67" s="6"/>
      <c r="E67" s="8"/>
      <c r="F67" s="8"/>
      <c r="G67" s="8"/>
      <c r="H67" s="8"/>
    </row>
    <row r="68" spans="1:8" ht="12.75">
      <c r="A68" s="6"/>
      <c r="B68" s="6"/>
      <c r="C68" s="6"/>
      <c r="E68" s="8"/>
      <c r="F68" s="8"/>
      <c r="G68" s="8"/>
      <c r="H68" s="8"/>
    </row>
    <row r="69" spans="1:8" ht="12.75">
      <c r="A69" s="6"/>
      <c r="B69" s="6"/>
      <c r="C69" s="6"/>
      <c r="E69" s="8"/>
      <c r="F69" s="8"/>
      <c r="G69" s="8"/>
      <c r="H69" s="8"/>
    </row>
    <row r="70" spans="1:8" ht="12.75">
      <c r="A70" s="6"/>
      <c r="B70" s="6"/>
      <c r="C70" s="6"/>
      <c r="E70" s="8"/>
      <c r="F70" s="8"/>
      <c r="G70" s="8"/>
      <c r="H70" s="8"/>
    </row>
    <row r="71" spans="1:8" ht="12.75">
      <c r="A71" s="6"/>
      <c r="B71" s="6"/>
      <c r="C71" s="6"/>
      <c r="E71" s="8"/>
      <c r="F71" s="8"/>
      <c r="G71" s="8"/>
      <c r="H71" s="8"/>
    </row>
    <row r="72" spans="1:8" ht="12.75">
      <c r="A72" s="6"/>
      <c r="B72" s="6"/>
      <c r="C72" s="6"/>
      <c r="E72" s="8"/>
      <c r="F72" s="8"/>
      <c r="G72" s="8"/>
      <c r="H72" s="8"/>
    </row>
    <row r="73" spans="1:8" ht="12.75">
      <c r="A73" s="6"/>
      <c r="B73" s="6"/>
      <c r="C73" s="6"/>
      <c r="E73" s="8"/>
      <c r="F73" s="8"/>
      <c r="G73" s="8"/>
      <c r="H73" s="8"/>
    </row>
    <row r="74" spans="1:8" ht="12.75">
      <c r="A74" s="6"/>
      <c r="B74" s="6"/>
      <c r="C74" s="6"/>
      <c r="E74" s="8"/>
      <c r="F74" s="8"/>
      <c r="G74" s="8"/>
      <c r="H74" s="8"/>
    </row>
    <row r="75" spans="1:8" ht="12.75">
      <c r="A75" s="6"/>
      <c r="B75" s="6"/>
      <c r="C75" s="6"/>
      <c r="E75" s="8"/>
      <c r="F75" s="8"/>
      <c r="G75" s="8"/>
      <c r="H75" s="8"/>
    </row>
    <row r="76" spans="1:8" ht="12.75">
      <c r="A76" s="6"/>
      <c r="B76" s="6"/>
      <c r="C76" s="6"/>
      <c r="E76" s="8"/>
      <c r="F76" s="8"/>
      <c r="G76" s="8"/>
      <c r="H76" s="8"/>
    </row>
    <row r="77" spans="1:8" ht="12.75">
      <c r="A77" s="6"/>
      <c r="B77" s="6"/>
      <c r="C77" s="6"/>
      <c r="E77" s="8"/>
      <c r="F77" s="8"/>
      <c r="G77" s="8"/>
      <c r="H77" s="8"/>
    </row>
    <row r="78" spans="1:8" ht="12.75">
      <c r="A78" s="6"/>
      <c r="B78" s="6"/>
      <c r="C78" s="6"/>
      <c r="E78" s="8"/>
      <c r="F78" s="8"/>
      <c r="G78" s="8"/>
      <c r="H78" s="8"/>
    </row>
    <row r="79" spans="1:8" ht="12.75">
      <c r="A79" s="6"/>
      <c r="B79" s="6"/>
      <c r="C79" s="6"/>
      <c r="E79" s="8"/>
      <c r="F79" s="8"/>
      <c r="G79" s="8"/>
      <c r="H79" s="8"/>
    </row>
    <row r="80" spans="1:8" ht="12.75">
      <c r="A80" s="6"/>
      <c r="B80" s="6"/>
      <c r="C80" s="6"/>
      <c r="E80" s="8"/>
      <c r="F80" s="8"/>
      <c r="G80" s="8"/>
      <c r="H80" s="8"/>
    </row>
    <row r="81" spans="1:8" ht="12.75">
      <c r="A81" s="6"/>
      <c r="B81" s="6"/>
      <c r="C81" s="6"/>
      <c r="E81" s="8"/>
      <c r="F81" s="8"/>
      <c r="G81" s="8"/>
      <c r="H81" s="8"/>
    </row>
    <row r="82" spans="1:8" ht="12.75">
      <c r="A82" s="6"/>
      <c r="B82" s="6"/>
      <c r="C82" s="6"/>
      <c r="E82" s="8"/>
      <c r="F82" s="8"/>
      <c r="G82" s="8"/>
      <c r="H82" s="8"/>
    </row>
    <row r="83" spans="1:8" ht="12.75">
      <c r="A83" s="6"/>
      <c r="B83" s="6"/>
      <c r="C83" s="6"/>
      <c r="E83" s="8"/>
      <c r="F83" s="8"/>
      <c r="G83" s="8"/>
      <c r="H83" s="8"/>
    </row>
    <row r="84" spans="1:8" ht="12.75">
      <c r="A84" s="6"/>
      <c r="B84" s="6"/>
      <c r="C84" s="6"/>
      <c r="E84" s="8"/>
      <c r="F84" s="8"/>
      <c r="G84" s="8"/>
      <c r="H84" s="8"/>
    </row>
    <row r="85" spans="1:8" ht="12.75">
      <c r="A85" s="6"/>
      <c r="B85" s="6"/>
      <c r="C85" s="6"/>
      <c r="E85" s="8"/>
      <c r="F85" s="8"/>
      <c r="G85" s="8"/>
      <c r="H85" s="8"/>
    </row>
    <row r="86" spans="1:8" ht="12.75">
      <c r="A86" s="6"/>
      <c r="B86" s="6"/>
      <c r="C86" s="6"/>
      <c r="E86" s="8"/>
      <c r="F86" s="8"/>
      <c r="G86" s="8"/>
      <c r="H86" s="8"/>
    </row>
    <row r="87" spans="1:8" ht="12.75">
      <c r="A87" s="6"/>
      <c r="B87" s="6"/>
      <c r="C87" s="6"/>
      <c r="E87" s="8"/>
      <c r="F87" s="8"/>
      <c r="G87" s="8"/>
      <c r="H87" s="8"/>
    </row>
    <row r="88" spans="1:8" ht="12.75">
      <c r="A88" s="6"/>
      <c r="B88" s="6"/>
      <c r="C88" s="6"/>
      <c r="E88" s="8"/>
      <c r="F88" s="8"/>
      <c r="G88" s="8"/>
      <c r="H88" s="8"/>
    </row>
    <row r="89" spans="1:8" ht="12.75">
      <c r="A89" s="6"/>
      <c r="B89" s="6"/>
      <c r="C89" s="6"/>
      <c r="E89" s="8"/>
      <c r="F89" s="8"/>
      <c r="G89" s="8"/>
      <c r="H89" s="8"/>
    </row>
    <row r="90" spans="1:8" ht="12.75">
      <c r="A90" s="6"/>
      <c r="B90" s="6"/>
      <c r="C90" s="6"/>
      <c r="E90" s="8"/>
      <c r="F90" s="8"/>
      <c r="G90" s="8"/>
      <c r="H90" s="8"/>
    </row>
    <row r="91" spans="1:8" ht="12.75">
      <c r="A91" s="6"/>
      <c r="B91" s="6"/>
      <c r="C91" s="6"/>
      <c r="E91" s="8"/>
      <c r="F91" s="8"/>
      <c r="G91" s="8"/>
      <c r="H91" s="8"/>
    </row>
    <row r="92" spans="1:8" ht="12.75">
      <c r="A92" s="6"/>
      <c r="B92" s="6"/>
      <c r="C92" s="6"/>
      <c r="E92" s="8"/>
      <c r="F92" s="8"/>
      <c r="G92" s="8"/>
      <c r="H92" s="8"/>
    </row>
    <row r="93" spans="1:8" ht="12.75">
      <c r="A93" s="6"/>
      <c r="B93" s="6"/>
      <c r="C93" s="6"/>
      <c r="E93" s="8"/>
      <c r="F93" s="8"/>
      <c r="G93" s="8"/>
      <c r="H93" s="8"/>
    </row>
    <row r="94" spans="1:8" ht="12.75">
      <c r="A94" s="6"/>
      <c r="B94" s="6"/>
      <c r="C94" s="6"/>
      <c r="E94" s="8"/>
      <c r="F94" s="8"/>
      <c r="G94" s="8"/>
      <c r="H94" s="8"/>
    </row>
    <row r="95" spans="1:8" ht="12.75">
      <c r="A95" s="6"/>
      <c r="B95" s="6"/>
      <c r="C95" s="6"/>
      <c r="E95" s="8"/>
      <c r="F95" s="8"/>
      <c r="G95" s="8"/>
      <c r="H95" s="8"/>
    </row>
    <row r="96" spans="1:8" ht="12.75">
      <c r="A96" s="6"/>
      <c r="B96" s="6"/>
      <c r="C96" s="6"/>
      <c r="E96" s="8"/>
      <c r="F96" s="8"/>
      <c r="G96" s="8"/>
      <c r="H96" s="8"/>
    </row>
    <row r="97" spans="1:8" ht="12.75">
      <c r="A97" s="6"/>
      <c r="B97" s="6"/>
      <c r="C97" s="6"/>
      <c r="E97" s="8"/>
      <c r="F97" s="8"/>
      <c r="G97" s="8"/>
      <c r="H97" s="8"/>
    </row>
    <row r="98" spans="1:8" ht="12.75">
      <c r="A98" s="6"/>
      <c r="B98" s="6"/>
      <c r="C98" s="6"/>
      <c r="E98" s="8"/>
      <c r="F98" s="8"/>
      <c r="G98" s="8"/>
      <c r="H98" s="8"/>
    </row>
    <row r="99" spans="1:8" ht="12.75">
      <c r="A99" s="6"/>
      <c r="B99" s="6"/>
      <c r="C99" s="6"/>
      <c r="E99" s="8"/>
      <c r="F99" s="8"/>
      <c r="G99" s="8"/>
      <c r="H99" s="8"/>
    </row>
    <row r="100" spans="1:8" ht="12.75">
      <c r="A100" s="6"/>
      <c r="B100" s="6"/>
      <c r="C100" s="6"/>
      <c r="E100" s="8"/>
      <c r="F100" s="8"/>
      <c r="G100" s="8"/>
      <c r="H100" s="8"/>
    </row>
    <row r="101" spans="1:8" ht="12.75">
      <c r="A101" s="6"/>
      <c r="B101" s="6"/>
      <c r="C101" s="6"/>
      <c r="E101" s="8"/>
      <c r="F101" s="8"/>
      <c r="G101" s="8"/>
      <c r="H101" s="8"/>
    </row>
    <row r="102" spans="1:8" ht="12.75">
      <c r="A102" s="6"/>
      <c r="B102" s="6"/>
      <c r="C102" s="6"/>
      <c r="E102" s="8"/>
      <c r="F102" s="8"/>
      <c r="G102" s="8"/>
      <c r="H102" s="8"/>
    </row>
    <row r="103" spans="1:8" ht="12.75">
      <c r="A103" s="6"/>
      <c r="B103" s="6"/>
      <c r="C103" s="6"/>
      <c r="E103" s="8"/>
      <c r="F103" s="8"/>
      <c r="G103" s="8"/>
      <c r="H103" s="8"/>
    </row>
    <row r="104" spans="1:8" ht="12.75">
      <c r="A104" s="6"/>
      <c r="B104" s="6"/>
      <c r="C104" s="6"/>
      <c r="E104" s="8"/>
      <c r="F104" s="8"/>
      <c r="G104" s="8"/>
      <c r="H104" s="8"/>
    </row>
    <row r="105" spans="1:8" ht="12.75">
      <c r="A105" s="6"/>
      <c r="B105" s="6"/>
      <c r="C105" s="6"/>
      <c r="E105" s="8"/>
      <c r="F105" s="8"/>
      <c r="G105" s="8"/>
      <c r="H105" s="8"/>
    </row>
    <row r="106" spans="1:8" ht="12.75">
      <c r="A106" s="6"/>
      <c r="B106" s="6"/>
      <c r="C106" s="6"/>
      <c r="E106" s="8"/>
      <c r="F106" s="8"/>
      <c r="G106" s="8"/>
      <c r="H106" s="8"/>
    </row>
    <row r="107" spans="1:8" ht="12.75">
      <c r="A107" s="6"/>
      <c r="B107" s="6"/>
      <c r="C107" s="6"/>
      <c r="E107" s="8"/>
      <c r="F107" s="8"/>
      <c r="G107" s="8"/>
      <c r="H107" s="8"/>
    </row>
    <row r="108" spans="1:8" ht="12.75">
      <c r="A108" s="6"/>
      <c r="B108" s="6"/>
      <c r="C108" s="6"/>
      <c r="E108" s="8"/>
      <c r="F108" s="8"/>
      <c r="G108" s="8"/>
      <c r="H108" s="8"/>
    </row>
    <row r="109" spans="1:8" ht="12.75">
      <c r="A109" s="6"/>
      <c r="B109" s="6"/>
      <c r="C109" s="6"/>
      <c r="E109" s="8"/>
      <c r="F109" s="8"/>
      <c r="G109" s="8"/>
      <c r="H109" s="8"/>
    </row>
    <row r="110" spans="1:8" ht="12.75">
      <c r="A110" s="6"/>
      <c r="B110" s="6"/>
      <c r="C110" s="6"/>
      <c r="E110" s="8"/>
      <c r="F110" s="8"/>
      <c r="G110" s="8"/>
      <c r="H110" s="8"/>
    </row>
    <row r="111" spans="1:8" ht="12.75">
      <c r="A111" s="6"/>
      <c r="B111" s="6"/>
      <c r="C111" s="6"/>
      <c r="E111" s="8"/>
      <c r="F111" s="8"/>
      <c r="G111" s="8"/>
      <c r="H111" s="8"/>
    </row>
    <row r="112" spans="1:8" ht="12.75">
      <c r="A112" s="6"/>
      <c r="B112" s="6"/>
      <c r="C112" s="6"/>
      <c r="E112" s="8"/>
      <c r="F112" s="8"/>
      <c r="G112" s="8"/>
      <c r="H112" s="8"/>
    </row>
    <row r="113" spans="1:8" ht="12.75">
      <c r="A113" s="6"/>
      <c r="B113" s="6"/>
      <c r="C113" s="6"/>
      <c r="E113" s="8"/>
      <c r="F113" s="8"/>
      <c r="G113" s="8"/>
      <c r="H113" s="8"/>
    </row>
    <row r="114" spans="1:8" ht="12.75">
      <c r="A114" s="6"/>
      <c r="B114" s="6"/>
      <c r="C114" s="6"/>
      <c r="E114" s="8"/>
      <c r="F114" s="8"/>
      <c r="G114" s="8"/>
      <c r="H114" s="8"/>
    </row>
    <row r="115" spans="1:8" ht="12.75">
      <c r="A115" s="6"/>
      <c r="B115" s="6"/>
      <c r="C115" s="6"/>
      <c r="E115" s="8"/>
      <c r="F115" s="8"/>
      <c r="G115" s="8"/>
      <c r="H115" s="8"/>
    </row>
    <row r="116" spans="1:8" ht="12.75">
      <c r="A116" s="6"/>
      <c r="B116" s="6"/>
      <c r="C116" s="6"/>
      <c r="E116" s="8"/>
      <c r="F116" s="8"/>
      <c r="G116" s="8"/>
      <c r="H116" s="8"/>
    </row>
    <row r="117" spans="1:8" ht="12.75">
      <c r="A117" s="6"/>
      <c r="B117" s="6"/>
      <c r="C117" s="6"/>
      <c r="E117" s="8"/>
      <c r="F117" s="8"/>
      <c r="G117" s="8"/>
      <c r="H117" s="8"/>
    </row>
    <row r="118" spans="1:8" ht="12.75">
      <c r="A118" s="6"/>
      <c r="B118" s="6"/>
      <c r="C118" s="6"/>
      <c r="E118" s="8"/>
      <c r="F118" s="8"/>
      <c r="G118" s="8"/>
      <c r="H118" s="8"/>
    </row>
    <row r="119" spans="1:8" ht="12.75">
      <c r="A119" s="6"/>
      <c r="B119" s="6"/>
      <c r="C119" s="6"/>
      <c r="E119" s="8"/>
      <c r="F119" s="8"/>
      <c r="G119" s="8"/>
      <c r="H119" s="8"/>
    </row>
    <row r="120" spans="1:8" ht="12.75">
      <c r="A120" s="6"/>
      <c r="B120" s="6"/>
      <c r="C120" s="6"/>
      <c r="E120" s="8"/>
      <c r="F120" s="8"/>
      <c r="G120" s="8"/>
      <c r="H120" s="8"/>
    </row>
    <row r="121" spans="1:8" ht="12.75">
      <c r="A121" s="6"/>
      <c r="B121" s="6"/>
      <c r="C121" s="6"/>
      <c r="E121" s="8"/>
      <c r="F121" s="8"/>
      <c r="G121" s="8"/>
      <c r="H121" s="8"/>
    </row>
    <row r="122" spans="1:8" ht="12.75">
      <c r="A122" s="6"/>
      <c r="B122" s="6"/>
      <c r="C122" s="6"/>
      <c r="E122" s="8"/>
      <c r="F122" s="8"/>
      <c r="G122" s="8"/>
      <c r="H122" s="8"/>
    </row>
    <row r="123" spans="1:8" ht="12.75">
      <c r="A123" s="6"/>
      <c r="B123" s="6"/>
      <c r="C123" s="6"/>
      <c r="E123" s="8"/>
      <c r="F123" s="8"/>
      <c r="G123" s="8"/>
      <c r="H123" s="8"/>
    </row>
    <row r="124" spans="1:8" ht="12.75">
      <c r="A124" s="6"/>
      <c r="B124" s="6"/>
      <c r="C124" s="6"/>
      <c r="E124" s="8"/>
      <c r="F124" s="8"/>
      <c r="G124" s="8"/>
      <c r="H124" s="8"/>
    </row>
    <row r="125" spans="1:8" ht="12.75">
      <c r="A125" s="6"/>
      <c r="B125" s="6"/>
      <c r="C125" s="6"/>
      <c r="E125" s="8"/>
      <c r="F125" s="8"/>
      <c r="G125" s="8"/>
      <c r="H125" s="8"/>
    </row>
    <row r="126" spans="1:8" ht="12.75">
      <c r="A126" s="6"/>
      <c r="B126" s="6"/>
      <c r="C126" s="6"/>
      <c r="E126" s="8"/>
      <c r="F126" s="8"/>
      <c r="G126" s="8"/>
      <c r="H126" s="8"/>
    </row>
    <row r="127" spans="1:8" ht="12.75">
      <c r="A127" s="6"/>
      <c r="B127" s="6"/>
      <c r="C127" s="6"/>
      <c r="E127" s="8"/>
      <c r="F127" s="8"/>
      <c r="G127" s="8"/>
      <c r="H127" s="8"/>
    </row>
    <row r="128" spans="1:8" ht="12.75">
      <c r="A128" s="6"/>
      <c r="B128" s="6"/>
      <c r="C128" s="6"/>
      <c r="E128" s="8"/>
      <c r="F128" s="8"/>
      <c r="G128" s="8"/>
      <c r="H128" s="8"/>
    </row>
    <row r="129" spans="1:8" ht="12.75">
      <c r="A129" s="6"/>
      <c r="B129" s="6"/>
      <c r="C129" s="6"/>
      <c r="E129" s="8"/>
      <c r="F129" s="8"/>
      <c r="G129" s="8"/>
      <c r="H129" s="8"/>
    </row>
    <row r="130" spans="1:8" ht="12.75">
      <c r="A130" s="6"/>
      <c r="B130" s="6"/>
      <c r="C130" s="6"/>
      <c r="E130" s="8"/>
      <c r="F130" s="8"/>
      <c r="G130" s="8"/>
      <c r="H130" s="8"/>
    </row>
    <row r="131" spans="1:8" ht="12.75">
      <c r="A131" s="6"/>
      <c r="B131" s="6"/>
      <c r="C131" s="6"/>
      <c r="E131" s="8"/>
      <c r="F131" s="8"/>
      <c r="G131" s="8"/>
      <c r="H131" s="8"/>
    </row>
    <row r="132" spans="1:8" ht="12.75">
      <c r="A132" s="6"/>
      <c r="B132" s="6"/>
      <c r="C132" s="6"/>
      <c r="E132" s="8"/>
      <c r="F132" s="8"/>
      <c r="G132" s="8"/>
      <c r="H132" s="8"/>
    </row>
    <row r="133" spans="1:8" ht="12.75">
      <c r="A133" s="6"/>
      <c r="B133" s="6"/>
      <c r="C133" s="6"/>
      <c r="E133" s="8"/>
      <c r="F133" s="8"/>
      <c r="G133" s="8"/>
      <c r="H133" s="8"/>
    </row>
    <row r="134" spans="1:8" ht="12.75">
      <c r="A134" s="6"/>
      <c r="B134" s="6"/>
      <c r="C134" s="6"/>
      <c r="E134" s="8"/>
      <c r="F134" s="8"/>
      <c r="G134" s="8"/>
      <c r="H134" s="8"/>
    </row>
    <row r="135" spans="1:8" ht="12.75">
      <c r="A135" s="6"/>
      <c r="B135" s="6"/>
      <c r="C135" s="6"/>
      <c r="E135" s="8"/>
      <c r="F135" s="8"/>
      <c r="G135" s="8"/>
      <c r="H135" s="8"/>
    </row>
    <row r="136" spans="1:8" ht="12.75">
      <c r="A136" s="6"/>
      <c r="B136" s="6"/>
      <c r="C136" s="6"/>
      <c r="E136" s="8"/>
      <c r="F136" s="8"/>
      <c r="G136" s="8"/>
      <c r="H136" s="8"/>
    </row>
    <row r="137" spans="1:8" ht="12.75">
      <c r="A137" s="6"/>
      <c r="B137" s="6"/>
      <c r="C137" s="6"/>
      <c r="E137" s="8"/>
      <c r="F137" s="8"/>
      <c r="G137" s="8"/>
      <c r="H137" s="8"/>
    </row>
    <row r="138" spans="1:8" ht="12.75">
      <c r="A138" s="6"/>
      <c r="B138" s="6"/>
      <c r="C138" s="6"/>
      <c r="E138" s="8"/>
      <c r="F138" s="8"/>
      <c r="G138" s="8"/>
      <c r="H138" s="8"/>
    </row>
    <row r="139" spans="1:8" ht="12.75">
      <c r="A139" s="6"/>
      <c r="B139" s="6"/>
      <c r="C139" s="6"/>
      <c r="E139" s="8"/>
      <c r="F139" s="8"/>
      <c r="G139" s="8"/>
      <c r="H139" s="8"/>
    </row>
    <row r="140" spans="1:8" ht="12.75">
      <c r="A140" s="6"/>
      <c r="B140" s="6"/>
      <c r="C140" s="6"/>
      <c r="E140" s="8"/>
      <c r="F140" s="8"/>
      <c r="G140" s="8"/>
      <c r="H140" s="8"/>
    </row>
    <row r="141" spans="1:8" ht="12.75">
      <c r="A141" s="6"/>
      <c r="B141" s="6"/>
      <c r="C141" s="6"/>
      <c r="E141" s="8"/>
      <c r="F141" s="8"/>
      <c r="G141" s="8"/>
      <c r="H141" s="8"/>
    </row>
    <row r="142" spans="1:8" ht="12.75">
      <c r="A142" s="6"/>
      <c r="B142" s="6"/>
      <c r="C142" s="6"/>
      <c r="E142" s="8"/>
      <c r="F142" s="8"/>
      <c r="G142" s="8"/>
      <c r="H142" s="8"/>
    </row>
    <row r="143" spans="1:8" ht="12.75">
      <c r="A143" s="6"/>
      <c r="B143" s="6"/>
      <c r="C143" s="6"/>
      <c r="E143" s="8"/>
      <c r="F143" s="8"/>
      <c r="G143" s="8"/>
      <c r="H143" s="8"/>
    </row>
    <row r="144" spans="1:8" ht="12.75">
      <c r="A144" s="6"/>
      <c r="B144" s="6"/>
      <c r="C144" s="6"/>
      <c r="E144" s="8"/>
      <c r="F144" s="8"/>
      <c r="G144" s="8"/>
      <c r="H144" s="8"/>
    </row>
    <row r="145" spans="1:8" ht="12.75">
      <c r="A145" s="6"/>
      <c r="B145" s="6"/>
      <c r="C145" s="6"/>
      <c r="E145" s="8"/>
      <c r="F145" s="8"/>
      <c r="G145" s="8"/>
      <c r="H145" s="8"/>
    </row>
    <row r="146" spans="1:8" ht="12.75">
      <c r="A146" s="6"/>
      <c r="B146" s="6"/>
      <c r="C146" s="6"/>
      <c r="E146" s="8"/>
      <c r="F146" s="8"/>
      <c r="G146" s="8"/>
      <c r="H146" s="8"/>
    </row>
    <row r="147" spans="1:8" ht="12.75">
      <c r="A147" s="6"/>
      <c r="B147" s="6"/>
      <c r="C147" s="6"/>
      <c r="E147" s="8"/>
      <c r="F147" s="8"/>
      <c r="G147" s="8"/>
      <c r="H147" s="8"/>
    </row>
    <row r="148" spans="1:8" ht="12.75">
      <c r="A148" s="6"/>
      <c r="B148" s="6"/>
      <c r="C148" s="6"/>
      <c r="E148" s="8"/>
      <c r="F148" s="8"/>
      <c r="G148" s="8"/>
      <c r="H148" s="8"/>
    </row>
    <row r="149" spans="1:8" ht="12.75">
      <c r="A149" s="6"/>
      <c r="B149" s="6"/>
      <c r="C149" s="6"/>
      <c r="E149" s="8"/>
      <c r="F149" s="8"/>
      <c r="G149" s="8"/>
      <c r="H149" s="8"/>
    </row>
    <row r="150" spans="1:8" ht="12.75">
      <c r="A150" s="6"/>
      <c r="B150" s="6"/>
      <c r="C150" s="6"/>
      <c r="E150" s="8"/>
      <c r="F150" s="8"/>
      <c r="G150" s="8"/>
      <c r="H150" s="8"/>
    </row>
    <row r="151" spans="1:8" ht="12.75">
      <c r="A151" s="6"/>
      <c r="B151" s="6"/>
      <c r="C151" s="6"/>
      <c r="E151" s="8"/>
      <c r="F151" s="8"/>
      <c r="G151" s="8"/>
      <c r="H151" s="8"/>
    </row>
    <row r="152" spans="1:8" ht="12.75">
      <c r="A152" s="6"/>
      <c r="B152" s="6"/>
      <c r="C152" s="6"/>
      <c r="E152" s="8"/>
      <c r="F152" s="8"/>
      <c r="G152" s="8"/>
      <c r="H152" s="8"/>
    </row>
    <row r="153" spans="1:8" ht="12.75">
      <c r="A153" s="6"/>
      <c r="B153" s="6"/>
      <c r="C153" s="6"/>
      <c r="E153" s="8"/>
      <c r="F153" s="8"/>
      <c r="G153" s="8"/>
      <c r="H153" s="8"/>
    </row>
    <row r="154" spans="1:8" ht="12.75">
      <c r="A154" s="6"/>
      <c r="B154" s="6"/>
      <c r="C154" s="6"/>
      <c r="E154" s="8"/>
      <c r="F154" s="8"/>
      <c r="G154" s="8"/>
      <c r="H154" s="8"/>
    </row>
    <row r="155" spans="1:8" ht="12.75">
      <c r="A155" s="6"/>
      <c r="B155" s="6"/>
      <c r="C155" s="6"/>
      <c r="E155" s="8"/>
      <c r="F155" s="8"/>
      <c r="G155" s="8"/>
      <c r="H155" s="8"/>
    </row>
    <row r="156" spans="1:8" ht="12.75">
      <c r="A156" s="6"/>
      <c r="B156" s="6"/>
      <c r="C156" s="6"/>
      <c r="E156" s="8"/>
      <c r="F156" s="8"/>
      <c r="G156" s="8"/>
      <c r="H156" s="8"/>
    </row>
    <row r="157" spans="1:8" ht="12.75">
      <c r="A157" s="6"/>
      <c r="B157" s="6"/>
      <c r="C157" s="6"/>
      <c r="E157" s="8"/>
      <c r="F157" s="8"/>
      <c r="G157" s="8"/>
      <c r="H157" s="8"/>
    </row>
    <row r="158" spans="1:8" ht="12.75">
      <c r="A158" s="6"/>
      <c r="B158" s="6"/>
      <c r="C158" s="6"/>
      <c r="E158" s="8"/>
      <c r="F158" s="8"/>
      <c r="G158" s="8"/>
      <c r="H158" s="8"/>
    </row>
    <row r="159" spans="1:8" ht="12.75">
      <c r="A159" s="6"/>
      <c r="B159" s="6"/>
      <c r="C159" s="6"/>
      <c r="E159" s="8"/>
      <c r="F159" s="8"/>
      <c r="G159" s="8"/>
      <c r="H159" s="8"/>
    </row>
    <row r="160" spans="1:8" ht="12.75">
      <c r="A160" s="6"/>
      <c r="B160" s="6"/>
      <c r="C160" s="6"/>
      <c r="E160" s="8"/>
      <c r="F160" s="8"/>
      <c r="G160" s="8"/>
      <c r="H160" s="8"/>
    </row>
    <row r="161" spans="1:8" ht="12.75">
      <c r="A161" s="6"/>
      <c r="B161" s="6"/>
      <c r="C161" s="6"/>
      <c r="E161" s="8"/>
      <c r="F161" s="8"/>
      <c r="G161" s="8"/>
      <c r="H161" s="8"/>
    </row>
    <row r="162" spans="1:8" ht="12.75">
      <c r="A162" s="6"/>
      <c r="B162" s="6"/>
      <c r="C162" s="6"/>
      <c r="E162" s="8"/>
      <c r="F162" s="8"/>
      <c r="G162" s="8"/>
      <c r="H162" s="8"/>
    </row>
    <row r="163" spans="1:8" ht="12.75">
      <c r="A163" s="6"/>
      <c r="B163" s="6"/>
      <c r="C163" s="6"/>
      <c r="E163" s="8"/>
      <c r="F163" s="8"/>
      <c r="G163" s="8"/>
      <c r="H163" s="8"/>
    </row>
    <row r="164" spans="1:8" ht="12.75">
      <c r="A164" s="6"/>
      <c r="B164" s="6"/>
      <c r="C164" s="6"/>
      <c r="E164" s="8"/>
      <c r="F164" s="8"/>
      <c r="G164" s="8"/>
      <c r="H164" s="8"/>
    </row>
    <row r="165" spans="1:8" ht="12.75">
      <c r="A165" s="6"/>
      <c r="B165" s="6"/>
      <c r="C165" s="6"/>
      <c r="E165" s="8"/>
      <c r="F165" s="8"/>
      <c r="G165" s="8"/>
      <c r="H165" s="8"/>
    </row>
    <row r="166" spans="1:8" ht="12.75">
      <c r="A166" s="6"/>
      <c r="B166" s="6"/>
      <c r="C166" s="6"/>
      <c r="E166" s="8"/>
      <c r="F166" s="8"/>
      <c r="G166" s="8"/>
      <c r="H166" s="8"/>
    </row>
    <row r="167" spans="1:8" ht="12.75">
      <c r="A167" s="6"/>
      <c r="B167" s="6"/>
      <c r="C167" s="6"/>
      <c r="E167" s="8"/>
      <c r="F167" s="8"/>
      <c r="G167" s="8"/>
      <c r="H167" s="8"/>
    </row>
    <row r="168" spans="1:8" ht="12.75">
      <c r="A168" s="6"/>
      <c r="B168" s="6"/>
      <c r="C168" s="6"/>
      <c r="E168" s="8"/>
      <c r="F168" s="8"/>
      <c r="G168" s="8"/>
      <c r="H168" s="8"/>
    </row>
    <row r="169" spans="1:8" ht="12.75">
      <c r="A169" s="6"/>
      <c r="B169" s="6"/>
      <c r="C169" s="6"/>
      <c r="E169" s="8"/>
      <c r="F169" s="8"/>
      <c r="G169" s="8"/>
      <c r="H169" s="8"/>
    </row>
    <row r="170" spans="1:8" ht="12.75">
      <c r="A170" s="6"/>
      <c r="B170" s="6"/>
      <c r="C170" s="6"/>
      <c r="E170" s="8"/>
      <c r="F170" s="8"/>
      <c r="G170" s="8"/>
      <c r="H170" s="8"/>
    </row>
    <row r="171" spans="1:8" ht="12.75">
      <c r="A171" s="6"/>
      <c r="B171" s="6"/>
      <c r="C171" s="6"/>
      <c r="E171" s="8"/>
      <c r="F171" s="8"/>
      <c r="G171" s="8"/>
      <c r="H171" s="8"/>
    </row>
    <row r="172" spans="1:8" ht="12.75">
      <c r="A172" s="6"/>
      <c r="B172" s="6"/>
      <c r="C172" s="6"/>
      <c r="E172" s="8"/>
      <c r="F172" s="8"/>
      <c r="G172" s="8"/>
      <c r="H172" s="8"/>
    </row>
    <row r="173" spans="1:8" ht="12.75">
      <c r="A173" s="6"/>
      <c r="B173" s="6"/>
      <c r="C173" s="6"/>
      <c r="E173" s="8"/>
      <c r="F173" s="8"/>
      <c r="G173" s="8"/>
      <c r="H173" s="8"/>
    </row>
    <row r="174" spans="1:8" ht="12.75">
      <c r="A174" s="6"/>
      <c r="B174" s="6"/>
      <c r="C174" s="6"/>
      <c r="E174" s="8"/>
      <c r="F174" s="8"/>
      <c r="G174" s="8"/>
      <c r="H174" s="8"/>
    </row>
    <row r="175" spans="1:8" ht="12.75">
      <c r="A175" s="6"/>
      <c r="B175" s="6"/>
      <c r="C175" s="6"/>
      <c r="E175" s="8"/>
      <c r="F175" s="8"/>
      <c r="G175" s="8"/>
      <c r="H175" s="8"/>
    </row>
    <row r="176" spans="1:8" ht="12.75">
      <c r="A176" s="6"/>
      <c r="B176" s="6"/>
      <c r="C176" s="6"/>
      <c r="E176" s="8"/>
      <c r="F176" s="8"/>
      <c r="G176" s="8"/>
      <c r="H176" s="8"/>
    </row>
    <row r="177" spans="1:8" ht="12.75">
      <c r="A177" s="6"/>
      <c r="B177" s="6"/>
      <c r="C177" s="6"/>
      <c r="E177" s="8"/>
      <c r="F177" s="8"/>
      <c r="G177" s="8"/>
      <c r="H177" s="8"/>
    </row>
    <row r="178" spans="1:8" ht="12.75">
      <c r="A178" s="6"/>
      <c r="B178" s="6"/>
      <c r="C178" s="6"/>
      <c r="E178" s="8"/>
      <c r="F178" s="8"/>
      <c r="G178" s="8"/>
      <c r="H178" s="8"/>
    </row>
    <row r="179" spans="1:8" ht="12.75">
      <c r="A179" s="6"/>
      <c r="B179" s="6"/>
      <c r="C179" s="6"/>
      <c r="E179" s="8"/>
      <c r="F179" s="8"/>
      <c r="G179" s="8"/>
      <c r="H179" s="8"/>
    </row>
    <row r="180" spans="1:8" ht="12.75">
      <c r="A180" s="6"/>
      <c r="B180" s="6"/>
      <c r="C180" s="6"/>
      <c r="E180" s="8"/>
      <c r="F180" s="8"/>
      <c r="G180" s="8"/>
      <c r="H180" s="8"/>
    </row>
    <row r="181" spans="1:8" ht="12.75">
      <c r="A181" s="6"/>
      <c r="B181" s="6"/>
      <c r="C181" s="6"/>
      <c r="E181" s="8"/>
      <c r="F181" s="8"/>
      <c r="G181" s="8"/>
      <c r="H181" s="8"/>
    </row>
    <row r="182" spans="1:8" ht="12.75">
      <c r="A182" s="6"/>
      <c r="B182" s="6"/>
      <c r="C182" s="6"/>
      <c r="E182" s="8"/>
      <c r="F182" s="8"/>
      <c r="G182" s="8"/>
      <c r="H182" s="8"/>
    </row>
    <row r="183" spans="1:8" ht="12.75">
      <c r="A183" s="6"/>
      <c r="B183" s="6"/>
      <c r="C183" s="6"/>
      <c r="E183" s="8"/>
      <c r="F183" s="8"/>
      <c r="G183" s="8"/>
      <c r="H183" s="8"/>
    </row>
    <row r="184" spans="1:8" ht="12.75">
      <c r="A184" s="6"/>
      <c r="B184" s="6"/>
      <c r="C184" s="6"/>
      <c r="E184" s="8"/>
      <c r="F184" s="8"/>
      <c r="G184" s="8"/>
      <c r="H184" s="8"/>
    </row>
    <row r="185" spans="1:8" ht="12.75">
      <c r="A185" s="6"/>
      <c r="B185" s="6"/>
      <c r="C185" s="6"/>
      <c r="E185" s="8"/>
      <c r="F185" s="8"/>
      <c r="G185" s="8"/>
      <c r="H185" s="8"/>
    </row>
    <row r="186" spans="1:8" ht="12.75">
      <c r="A186" s="6"/>
      <c r="B186" s="6"/>
      <c r="C186" s="6"/>
      <c r="E186" s="8"/>
      <c r="F186" s="8"/>
      <c r="G186" s="8"/>
      <c r="H186" s="8"/>
    </row>
    <row r="187" spans="1:8" ht="12.75">
      <c r="A187" s="6"/>
      <c r="B187" s="6"/>
      <c r="C187" s="6"/>
      <c r="E187" s="8"/>
      <c r="F187" s="8"/>
      <c r="G187" s="8"/>
      <c r="H187" s="8"/>
    </row>
    <row r="188" spans="1:8" ht="12.75">
      <c r="A188" s="6"/>
      <c r="B188" s="6"/>
      <c r="C188" s="6"/>
      <c r="E188" s="8"/>
      <c r="F188" s="8"/>
      <c r="G188" s="8"/>
      <c r="H188" s="8"/>
    </row>
    <row r="189" spans="1:8" ht="12.75">
      <c r="A189" s="6"/>
      <c r="B189" s="6"/>
      <c r="C189" s="6"/>
      <c r="E189" s="8"/>
      <c r="F189" s="8"/>
      <c r="G189" s="8"/>
      <c r="H189" s="8"/>
    </row>
    <row r="190" spans="1:8" ht="12.75">
      <c r="A190" s="6"/>
      <c r="B190" s="6"/>
      <c r="C190" s="6"/>
      <c r="E190" s="8"/>
      <c r="F190" s="8"/>
      <c r="G190" s="8"/>
      <c r="H190" s="8"/>
    </row>
    <row r="191" spans="1:8" ht="12.75">
      <c r="A191" s="6"/>
      <c r="B191" s="6"/>
      <c r="C191" s="6"/>
      <c r="E191" s="8"/>
      <c r="F191" s="8"/>
      <c r="G191" s="8"/>
      <c r="H191" s="8"/>
    </row>
    <row r="192" spans="1:8" ht="12.75">
      <c r="A192" s="6"/>
      <c r="B192" s="6"/>
      <c r="C192" s="6"/>
      <c r="E192" s="8"/>
      <c r="F192" s="8"/>
      <c r="G192" s="8"/>
      <c r="H192" s="8"/>
    </row>
    <row r="193" spans="1:8" ht="12.75">
      <c r="A193" s="6"/>
      <c r="B193" s="6"/>
      <c r="C193" s="6"/>
      <c r="E193" s="8"/>
      <c r="F193" s="8"/>
      <c r="G193" s="8"/>
      <c r="H193" s="8"/>
    </row>
    <row r="194" spans="1:8" ht="12.75">
      <c r="A194" s="6"/>
      <c r="B194" s="6"/>
      <c r="C194" s="6"/>
      <c r="E194" s="8"/>
      <c r="F194" s="8"/>
      <c r="G194" s="8"/>
      <c r="H194" s="8"/>
    </row>
    <row r="195" spans="1:8" ht="12.75">
      <c r="A195" s="6"/>
      <c r="B195" s="6"/>
      <c r="C195" s="6"/>
      <c r="E195" s="8"/>
      <c r="F195" s="8"/>
      <c r="G195" s="8"/>
      <c r="H195" s="8"/>
    </row>
    <row r="196" spans="1:8" ht="12.75">
      <c r="A196" s="6"/>
      <c r="B196" s="6"/>
      <c r="C196" s="6"/>
      <c r="E196" s="8"/>
      <c r="F196" s="8"/>
      <c r="G196" s="8"/>
      <c r="H196" s="8"/>
    </row>
    <row r="197" spans="1:8" ht="12.75">
      <c r="A197" s="6"/>
      <c r="B197" s="6"/>
      <c r="C197" s="6"/>
      <c r="E197" s="8"/>
      <c r="F197" s="8"/>
      <c r="G197" s="8"/>
      <c r="H197" s="8"/>
    </row>
    <row r="198" spans="1:8" ht="12.75">
      <c r="A198" s="6"/>
      <c r="B198" s="6"/>
      <c r="C198" s="6"/>
      <c r="E198" s="8"/>
      <c r="F198" s="8"/>
      <c r="G198" s="8"/>
      <c r="H198" s="8"/>
    </row>
    <row r="199" spans="1:8" ht="12.75">
      <c r="A199" s="6"/>
      <c r="B199" s="6"/>
      <c r="C199" s="6"/>
      <c r="E199" s="8"/>
      <c r="F199" s="8"/>
      <c r="G199" s="8"/>
      <c r="H199" s="8"/>
    </row>
    <row r="200" spans="1:8" ht="12.75">
      <c r="A200" s="6"/>
      <c r="B200" s="6"/>
      <c r="C200" s="6"/>
      <c r="E200" s="8"/>
      <c r="F200" s="8"/>
      <c r="G200" s="8"/>
      <c r="H200" s="8"/>
    </row>
    <row r="201" spans="1:8" ht="12.75">
      <c r="A201" s="6"/>
      <c r="B201" s="6"/>
      <c r="C201" s="6"/>
      <c r="E201" s="8"/>
      <c r="F201" s="8"/>
      <c r="G201" s="8"/>
      <c r="H201" s="8"/>
    </row>
    <row r="202" spans="1:8" ht="12.75">
      <c r="A202" s="6"/>
      <c r="B202" s="6"/>
      <c r="C202" s="6"/>
      <c r="E202" s="8"/>
      <c r="F202" s="8"/>
      <c r="G202" s="8"/>
      <c r="H202" s="8"/>
    </row>
    <row r="203" spans="1:8" ht="12.75">
      <c r="A203" s="6"/>
      <c r="B203" s="6"/>
      <c r="C203" s="6"/>
      <c r="E203" s="8"/>
      <c r="F203" s="8"/>
      <c r="G203" s="8"/>
      <c r="H203" s="8"/>
    </row>
    <row r="204" spans="1:8" ht="12.75">
      <c r="A204" s="6"/>
      <c r="B204" s="6"/>
      <c r="C204" s="6"/>
      <c r="E204" s="8"/>
      <c r="F204" s="8"/>
      <c r="G204" s="8"/>
      <c r="H204" s="8"/>
    </row>
    <row r="205" spans="1:8" ht="12.75">
      <c r="A205" s="6"/>
      <c r="B205" s="6"/>
      <c r="C205" s="6"/>
      <c r="E205" s="8"/>
      <c r="F205" s="8"/>
      <c r="G205" s="8"/>
      <c r="H205" s="8"/>
    </row>
    <row r="206" spans="1:8" ht="12.75">
      <c r="A206" s="6"/>
      <c r="B206" s="6"/>
      <c r="C206" s="6"/>
      <c r="E206" s="8"/>
      <c r="F206" s="8"/>
      <c r="G206" s="8"/>
      <c r="H206" s="8"/>
    </row>
    <row r="207" spans="1:8" ht="12.75">
      <c r="A207" s="6"/>
      <c r="B207" s="6"/>
      <c r="C207" s="6"/>
      <c r="E207" s="8"/>
      <c r="F207" s="8"/>
      <c r="G207" s="8"/>
      <c r="H207" s="8"/>
    </row>
    <row r="208" spans="1:8" ht="12.75">
      <c r="A208" s="6"/>
      <c r="B208" s="6"/>
      <c r="C208" s="6"/>
      <c r="E208" s="8"/>
      <c r="F208" s="8"/>
      <c r="G208" s="8"/>
      <c r="H208" s="8"/>
    </row>
    <row r="209" spans="1:8" ht="12.75">
      <c r="A209" s="6"/>
      <c r="B209" s="6"/>
      <c r="E209" s="8"/>
      <c r="F209" s="8"/>
      <c r="G209" s="8"/>
      <c r="H209" s="8"/>
    </row>
    <row r="210" spans="5:8" ht="12.75">
      <c r="E210" s="8"/>
      <c r="F210" s="8"/>
      <c r="G210" s="8"/>
      <c r="H210" s="8"/>
    </row>
    <row r="211" spans="5:8" ht="12.75">
      <c r="E211" s="8"/>
      <c r="F211" s="8"/>
      <c r="G211" s="8"/>
      <c r="H211" s="8"/>
    </row>
    <row r="212" spans="5:8" ht="12.75">
      <c r="E212" s="8"/>
      <c r="F212" s="8"/>
      <c r="G212" s="8"/>
      <c r="H212" s="8"/>
    </row>
    <row r="213" spans="5:8" ht="12.75">
      <c r="E213" s="8"/>
      <c r="F213" s="8"/>
      <c r="G213" s="8"/>
      <c r="H213" s="8"/>
    </row>
    <row r="214" spans="5:8" ht="12.75">
      <c r="E214" s="8"/>
      <c r="F214" s="8"/>
      <c r="G214" s="8"/>
      <c r="H214" s="8"/>
    </row>
    <row r="215" spans="5:8" ht="12.75">
      <c r="E215" s="8"/>
      <c r="F215" s="8"/>
      <c r="G215" s="8"/>
      <c r="H215" s="8"/>
    </row>
    <row r="216" spans="5:8" ht="12.75">
      <c r="E216" s="8"/>
      <c r="F216" s="8"/>
      <c r="G216" s="8"/>
      <c r="H216" s="8"/>
    </row>
    <row r="217" spans="5:8" ht="12.75">
      <c r="E217" s="8"/>
      <c r="F217" s="8"/>
      <c r="G217" s="8"/>
      <c r="H217" s="8"/>
    </row>
    <row r="218" spans="5:8" ht="12.75">
      <c r="E218" s="8"/>
      <c r="F218" s="8"/>
      <c r="G218" s="8"/>
      <c r="H218" s="8"/>
    </row>
    <row r="219" spans="5:8" ht="12.75">
      <c r="E219" s="8"/>
      <c r="F219" s="8"/>
      <c r="G219" s="8"/>
      <c r="H219" s="8"/>
    </row>
    <row r="220" spans="5:8" ht="12.75">
      <c r="E220" s="8"/>
      <c r="F220" s="8"/>
      <c r="G220" s="8"/>
      <c r="H220" s="8"/>
    </row>
    <row r="221" spans="5:8" ht="12.75">
      <c r="E221" s="8"/>
      <c r="F221" s="8"/>
      <c r="G221" s="8"/>
      <c r="H221" s="8"/>
    </row>
    <row r="222" spans="5:8" ht="12.75">
      <c r="E222" s="8"/>
      <c r="F222" s="8"/>
      <c r="G222" s="8"/>
      <c r="H222" s="8"/>
    </row>
    <row r="223" spans="5:8" ht="12.75">
      <c r="E223" s="8"/>
      <c r="F223" s="8"/>
      <c r="G223" s="8"/>
      <c r="H223" s="8"/>
    </row>
    <row r="224" spans="5:8" ht="12.75">
      <c r="E224" s="8"/>
      <c r="F224" s="8"/>
      <c r="G224" s="8"/>
      <c r="H224" s="8"/>
    </row>
    <row r="225" spans="5:8" ht="12.75">
      <c r="E225" s="8"/>
      <c r="F225" s="8"/>
      <c r="G225" s="8"/>
      <c r="H225" s="8"/>
    </row>
    <row r="226" spans="5:8" ht="12.75">
      <c r="E226" s="8"/>
      <c r="F226" s="8"/>
      <c r="G226" s="8"/>
      <c r="H226" s="8"/>
    </row>
    <row r="227" spans="5:8" ht="12.75">
      <c r="E227" s="8"/>
      <c r="F227" s="8"/>
      <c r="G227" s="8"/>
      <c r="H227" s="8"/>
    </row>
    <row r="228" spans="5:8" ht="12.75">
      <c r="E228" s="8"/>
      <c r="F228" s="8"/>
      <c r="G228" s="8"/>
      <c r="H228" s="8"/>
    </row>
    <row r="229" spans="5:8" ht="12.75">
      <c r="E229" s="8"/>
      <c r="F229" s="8"/>
      <c r="G229" s="8"/>
      <c r="H229" s="8"/>
    </row>
    <row r="230" spans="5:8" ht="12.75">
      <c r="E230" s="8"/>
      <c r="F230" s="8"/>
      <c r="G230" s="8"/>
      <c r="H230" s="8"/>
    </row>
    <row r="231" spans="5:8" ht="12.75">
      <c r="E231" s="8"/>
      <c r="F231" s="8"/>
      <c r="G231" s="8"/>
      <c r="H231" s="8"/>
    </row>
    <row r="232" spans="5:8" ht="12.75">
      <c r="E232" s="8"/>
      <c r="F232" s="8"/>
      <c r="G232" s="8"/>
      <c r="H232" s="8"/>
    </row>
    <row r="233" spans="5:8" ht="12.75">
      <c r="E233" s="8"/>
      <c r="F233" s="8"/>
      <c r="G233" s="8"/>
      <c r="H233" s="8"/>
    </row>
    <row r="234" spans="5:8" ht="12.75">
      <c r="E234" s="8"/>
      <c r="F234" s="8"/>
      <c r="G234" s="8"/>
      <c r="H234" s="8"/>
    </row>
    <row r="235" spans="5:8" ht="12.75">
      <c r="E235" s="8"/>
      <c r="F235" s="8"/>
      <c r="G235" s="8"/>
      <c r="H235" s="8"/>
    </row>
    <row r="236" spans="5:8" ht="12.75">
      <c r="E236" s="8"/>
      <c r="F236" s="8"/>
      <c r="G236" s="8"/>
      <c r="H236" s="8"/>
    </row>
    <row r="237" spans="5:8" ht="12.75">
      <c r="E237" s="8"/>
      <c r="F237" s="8"/>
      <c r="G237" s="8"/>
      <c r="H237" s="8"/>
    </row>
    <row r="238" spans="5:8" ht="12.75">
      <c r="E238" s="8"/>
      <c r="F238" s="8"/>
      <c r="G238" s="8"/>
      <c r="H238" s="8"/>
    </row>
    <row r="239" spans="5:8" ht="12.75">
      <c r="E239" s="8"/>
      <c r="F239" s="8"/>
      <c r="G239" s="8"/>
      <c r="H239" s="8"/>
    </row>
    <row r="240" spans="5:8" ht="12.75">
      <c r="E240" s="8"/>
      <c r="F240" s="8"/>
      <c r="G240" s="8"/>
      <c r="H240" s="8"/>
    </row>
    <row r="241" spans="5:8" ht="12.75">
      <c r="E241" s="8"/>
      <c r="F241" s="8"/>
      <c r="G241" s="8"/>
      <c r="H241" s="8"/>
    </row>
    <row r="242" spans="5:8" ht="12.75">
      <c r="E242" s="8"/>
      <c r="F242" s="8"/>
      <c r="G242" s="8"/>
      <c r="H242" s="8"/>
    </row>
    <row r="243" spans="5:8" ht="12.75">
      <c r="E243" s="8"/>
      <c r="F243" s="8"/>
      <c r="G243" s="8"/>
      <c r="H243" s="8"/>
    </row>
    <row r="244" spans="5:8" ht="12.75">
      <c r="E244" s="8"/>
      <c r="F244" s="8"/>
      <c r="G244" s="8"/>
      <c r="H244" s="8"/>
    </row>
    <row r="245" spans="5:8" ht="12.75">
      <c r="E245" s="8"/>
      <c r="F245" s="8"/>
      <c r="G245" s="8"/>
      <c r="H245" s="8"/>
    </row>
    <row r="246" spans="5:8" ht="12.75">
      <c r="E246" s="8"/>
      <c r="F246" s="8"/>
      <c r="G246" s="8"/>
      <c r="H246" s="8"/>
    </row>
    <row r="247" spans="5:8" ht="12.75">
      <c r="E247" s="8"/>
      <c r="F247" s="8"/>
      <c r="G247" s="8"/>
      <c r="H247" s="8"/>
    </row>
    <row r="248" spans="5:8" ht="12.75">
      <c r="E248" s="8"/>
      <c r="F248" s="8"/>
      <c r="G248" s="8"/>
      <c r="H248" s="8"/>
    </row>
    <row r="249" spans="5:8" ht="12.75">
      <c r="E249" s="8"/>
      <c r="F249" s="8"/>
      <c r="G249" s="8"/>
      <c r="H249" s="8"/>
    </row>
    <row r="250" spans="5:8" ht="12.75">
      <c r="E250" s="8"/>
      <c r="F250" s="8"/>
      <c r="G250" s="8"/>
      <c r="H250" s="8"/>
    </row>
    <row r="251" spans="5:8" ht="12.75">
      <c r="E251" s="8"/>
      <c r="F251" s="8"/>
      <c r="G251" s="8"/>
      <c r="H251" s="8"/>
    </row>
    <row r="252" spans="5:8" ht="12.75">
      <c r="E252" s="8"/>
      <c r="F252" s="8"/>
      <c r="G252" s="8"/>
      <c r="H252" s="8"/>
    </row>
    <row r="253" spans="5:8" ht="12.75">
      <c r="E253" s="8"/>
      <c r="F253" s="8"/>
      <c r="G253" s="8"/>
      <c r="H253" s="8"/>
    </row>
    <row r="254" spans="5:8" ht="12.75">
      <c r="E254" s="8"/>
      <c r="F254" s="8"/>
      <c r="G254" s="8"/>
      <c r="H254" s="8"/>
    </row>
    <row r="255" spans="5:8" ht="12.75">
      <c r="E255" s="8"/>
      <c r="F255" s="8"/>
      <c r="G255" s="8"/>
      <c r="H255" s="8"/>
    </row>
    <row r="256" spans="5:8" ht="12.75">
      <c r="E256" s="8"/>
      <c r="F256" s="8"/>
      <c r="G256" s="8"/>
      <c r="H256" s="8"/>
    </row>
    <row r="257" spans="5:8" ht="12.75">
      <c r="E257" s="8"/>
      <c r="F257" s="8"/>
      <c r="G257" s="8"/>
      <c r="H257" s="8"/>
    </row>
    <row r="258" spans="5:8" ht="12.75">
      <c r="E258" s="8"/>
      <c r="F258" s="8"/>
      <c r="G258" s="8"/>
      <c r="H258" s="8"/>
    </row>
    <row r="259" spans="5:8" ht="12.75">
      <c r="E259" s="8"/>
      <c r="F259" s="8"/>
      <c r="G259" s="8"/>
      <c r="H259" s="8"/>
    </row>
    <row r="260" spans="5:8" ht="12.75">
      <c r="E260" s="8"/>
      <c r="F260" s="8"/>
      <c r="G260" s="8"/>
      <c r="H260" s="8"/>
    </row>
    <row r="261" spans="5:8" ht="12.75">
      <c r="E261" s="8"/>
      <c r="F261" s="8"/>
      <c r="G261" s="8"/>
      <c r="H261" s="8"/>
    </row>
    <row r="262" spans="5:8" ht="12.75">
      <c r="E262" s="8"/>
      <c r="F262" s="8"/>
      <c r="G262" s="8"/>
      <c r="H262" s="8"/>
    </row>
    <row r="263" spans="5:8" ht="12.75">
      <c r="E263" s="8"/>
      <c r="F263" s="8"/>
      <c r="G263" s="8"/>
      <c r="H263" s="8"/>
    </row>
    <row r="264" spans="5:8" ht="12.75">
      <c r="E264" s="8"/>
      <c r="F264" s="8"/>
      <c r="G264" s="8"/>
      <c r="H264" s="8"/>
    </row>
    <row r="265" spans="5:8" ht="12.75">
      <c r="E265" s="8"/>
      <c r="F265" s="8"/>
      <c r="G265" s="8"/>
      <c r="H265" s="8"/>
    </row>
    <row r="266" spans="5:8" ht="12.75">
      <c r="E266" s="8"/>
      <c r="F266" s="8"/>
      <c r="G266" s="8"/>
      <c r="H266" s="8"/>
    </row>
    <row r="267" spans="5:8" ht="12.75">
      <c r="E267" s="8"/>
      <c r="F267" s="8"/>
      <c r="G267" s="8"/>
      <c r="H267" s="8"/>
    </row>
    <row r="268" spans="5:8" ht="12.75">
      <c r="E268" s="8"/>
      <c r="F268" s="8"/>
      <c r="G268" s="8"/>
      <c r="H268" s="8"/>
    </row>
    <row r="269" spans="5:8" ht="12.75">
      <c r="E269" s="8"/>
      <c r="F269" s="8"/>
      <c r="G269" s="8"/>
      <c r="H269" s="8"/>
    </row>
    <row r="270" spans="5:8" ht="12.75">
      <c r="E270" s="8"/>
      <c r="F270" s="8"/>
      <c r="G270" s="8"/>
      <c r="H270" s="8"/>
    </row>
    <row r="271" spans="5:8" ht="12.75">
      <c r="E271" s="8"/>
      <c r="F271" s="8"/>
      <c r="G271" s="8"/>
      <c r="H271" s="8"/>
    </row>
    <row r="272" spans="5:8" ht="12.75">
      <c r="E272" s="8"/>
      <c r="F272" s="8"/>
      <c r="G272" s="8"/>
      <c r="H272" s="8"/>
    </row>
    <row r="273" spans="5:8" ht="12.75">
      <c r="E273" s="8"/>
      <c r="F273" s="8"/>
      <c r="G273" s="8"/>
      <c r="H273" s="8"/>
    </row>
    <row r="274" spans="5:8" ht="12.75">
      <c r="E274" s="8"/>
      <c r="F274" s="8"/>
      <c r="G274" s="8"/>
      <c r="H274" s="8"/>
    </row>
    <row r="275" spans="5:8" ht="12.75">
      <c r="E275" s="8"/>
      <c r="F275" s="8"/>
      <c r="G275" s="8"/>
      <c r="H275" s="8"/>
    </row>
    <row r="276" spans="5:8" ht="12.75">
      <c r="E276" s="8"/>
      <c r="F276" s="8"/>
      <c r="G276" s="8"/>
      <c r="H276" s="8"/>
    </row>
    <row r="277" spans="5:8" ht="12.75">
      <c r="E277" s="8"/>
      <c r="F277" s="8"/>
      <c r="G277" s="8"/>
      <c r="H277" s="8"/>
    </row>
    <row r="278" spans="5:8" ht="12.75">
      <c r="E278" s="8"/>
      <c r="F278" s="8"/>
      <c r="G278" s="8"/>
      <c r="H278" s="8"/>
    </row>
    <row r="279" spans="5:8" ht="12.75">
      <c r="E279" s="8"/>
      <c r="F279" s="8"/>
      <c r="G279" s="8"/>
      <c r="H279" s="8"/>
    </row>
    <row r="280" spans="5:8" ht="12.75">
      <c r="E280" s="8"/>
      <c r="F280" s="8"/>
      <c r="G280" s="8"/>
      <c r="H280" s="8"/>
    </row>
    <row r="281" spans="5:8" ht="12.75">
      <c r="E281" s="8"/>
      <c r="F281" s="8"/>
      <c r="G281" s="8"/>
      <c r="H281" s="8"/>
    </row>
    <row r="282" spans="5:8" ht="12.75">
      <c r="E282" s="8"/>
      <c r="F282" s="8"/>
      <c r="G282" s="8"/>
      <c r="H282" s="8"/>
    </row>
    <row r="283" spans="5:8" ht="12.75">
      <c r="E283" s="8"/>
      <c r="F283" s="8"/>
      <c r="G283" s="8"/>
      <c r="H283" s="8"/>
    </row>
    <row r="284" spans="5:8" ht="12.75">
      <c r="E284" s="8"/>
      <c r="F284" s="8"/>
      <c r="G284" s="8"/>
      <c r="H284" s="8"/>
    </row>
    <row r="285" spans="5:8" ht="12.75">
      <c r="E285" s="8"/>
      <c r="F285" s="8"/>
      <c r="G285" s="8"/>
      <c r="H285" s="8"/>
    </row>
    <row r="286" spans="5:8" ht="12.75">
      <c r="E286" s="8"/>
      <c r="F286" s="8"/>
      <c r="G286" s="8"/>
      <c r="H286" s="8"/>
    </row>
    <row r="287" spans="5:8" ht="12.75">
      <c r="E287" s="8"/>
      <c r="F287" s="8"/>
      <c r="G287" s="8"/>
      <c r="H287" s="8"/>
    </row>
    <row r="288" spans="5:8" ht="12.75">
      <c r="E288" s="8"/>
      <c r="F288" s="8"/>
      <c r="G288" s="8"/>
      <c r="H288" s="8"/>
    </row>
    <row r="289" spans="5:8" ht="12.75">
      <c r="E289" s="8"/>
      <c r="F289" s="8"/>
      <c r="G289" s="8"/>
      <c r="H289" s="8"/>
    </row>
    <row r="290" spans="5:8" ht="12.75">
      <c r="E290" s="8"/>
      <c r="F290" s="8"/>
      <c r="G290" s="8"/>
      <c r="H290" s="8"/>
    </row>
    <row r="291" spans="5:8" ht="12.75">
      <c r="E291" s="8"/>
      <c r="F291" s="8"/>
      <c r="G291" s="8"/>
      <c r="H291" s="8"/>
    </row>
    <row r="292" spans="5:8" ht="12.75">
      <c r="E292" s="8"/>
      <c r="F292" s="8"/>
      <c r="G292" s="8"/>
      <c r="H292" s="8"/>
    </row>
    <row r="293" spans="5:8" ht="12.75">
      <c r="E293" s="8"/>
      <c r="F293" s="8"/>
      <c r="G293" s="8"/>
      <c r="H293" s="8"/>
    </row>
    <row r="294" spans="5:8" ht="12.75">
      <c r="E294" s="8"/>
      <c r="F294" s="8"/>
      <c r="G294" s="8"/>
      <c r="H294" s="8"/>
    </row>
    <row r="295" spans="5:8" ht="12.75">
      <c r="E295" s="8"/>
      <c r="F295" s="8"/>
      <c r="G295" s="8"/>
      <c r="H295" s="8"/>
    </row>
    <row r="296" spans="5:8" ht="12.75">
      <c r="E296" s="8"/>
      <c r="F296" s="8"/>
      <c r="G296" s="8"/>
      <c r="H296" s="8"/>
    </row>
    <row r="297" spans="5:8" ht="12.75">
      <c r="E297" s="8"/>
      <c r="F297" s="8"/>
      <c r="G297" s="8"/>
      <c r="H297" s="8"/>
    </row>
    <row r="298" spans="5:8" ht="12.75">
      <c r="E298" s="8"/>
      <c r="F298" s="8"/>
      <c r="G298" s="8"/>
      <c r="H298" s="8"/>
    </row>
    <row r="299" spans="5:8" ht="12.75">
      <c r="E299" s="8"/>
      <c r="F299" s="8"/>
      <c r="G299" s="8"/>
      <c r="H299" s="8"/>
    </row>
    <row r="300" spans="5:8" ht="12.75">
      <c r="E300" s="8"/>
      <c r="F300" s="8"/>
      <c r="G300" s="8"/>
      <c r="H300" s="8"/>
    </row>
    <row r="301" spans="5:8" ht="12.75">
      <c r="E301" s="8"/>
      <c r="F301" s="8"/>
      <c r="G301" s="8"/>
      <c r="H301" s="8"/>
    </row>
    <row r="302" spans="5:8" ht="12.75">
      <c r="E302" s="8"/>
      <c r="F302" s="8"/>
      <c r="G302" s="8"/>
      <c r="H302" s="8"/>
    </row>
    <row r="303" spans="5:8" ht="12.75">
      <c r="E303" s="8"/>
      <c r="F303" s="8"/>
      <c r="G303" s="8"/>
      <c r="H303" s="8"/>
    </row>
    <row r="304" spans="5:8" ht="12.75">
      <c r="E304" s="8"/>
      <c r="F304" s="8"/>
      <c r="G304" s="8"/>
      <c r="H304" s="8"/>
    </row>
    <row r="305" spans="5:8" ht="12.75">
      <c r="E305" s="8"/>
      <c r="F305" s="8"/>
      <c r="G305" s="8"/>
      <c r="H305" s="8"/>
    </row>
    <row r="306" spans="5:8" ht="12.75">
      <c r="E306" s="8"/>
      <c r="F306" s="8"/>
      <c r="G306" s="8"/>
      <c r="H306" s="8"/>
    </row>
    <row r="307" spans="5:8" ht="12.75">
      <c r="E307" s="8"/>
      <c r="F307" s="8"/>
      <c r="G307" s="8"/>
      <c r="H307" s="8"/>
    </row>
    <row r="308" spans="5:8" ht="12.75">
      <c r="E308" s="8"/>
      <c r="F308" s="8"/>
      <c r="G308" s="8"/>
      <c r="H308" s="8"/>
    </row>
    <row r="309" spans="5:8" ht="12.75">
      <c r="E309" s="8"/>
      <c r="F309" s="8"/>
      <c r="G309" s="8"/>
      <c r="H309" s="8"/>
    </row>
    <row r="310" spans="5:8" ht="12.75">
      <c r="E310" s="8"/>
      <c r="F310" s="8"/>
      <c r="G310" s="8"/>
      <c r="H310" s="8"/>
    </row>
    <row r="311" spans="5:8" ht="12.75">
      <c r="E311" s="8"/>
      <c r="F311" s="8"/>
      <c r="G311" s="8"/>
      <c r="H311" s="8"/>
    </row>
    <row r="312" spans="5:8" ht="12.75">
      <c r="E312" s="8"/>
      <c r="F312" s="8"/>
      <c r="G312" s="8"/>
      <c r="H312" s="8"/>
    </row>
    <row r="313" spans="5:8" ht="12.75">
      <c r="E313" s="8"/>
      <c r="F313" s="8"/>
      <c r="G313" s="8"/>
      <c r="H313" s="8"/>
    </row>
    <row r="314" spans="5:8" ht="12.75">
      <c r="E314" s="8"/>
      <c r="F314" s="8"/>
      <c r="G314" s="8"/>
      <c r="H314" s="8"/>
    </row>
    <row r="315" spans="5:8" ht="12.75">
      <c r="E315" s="8"/>
      <c r="F315" s="8"/>
      <c r="G315" s="8"/>
      <c r="H315" s="8"/>
    </row>
    <row r="316" spans="5:8" ht="12.75">
      <c r="E316" s="8"/>
      <c r="F316" s="8"/>
      <c r="G316" s="8"/>
      <c r="H316" s="8"/>
    </row>
    <row r="317" spans="5:8" ht="12.75">
      <c r="E317" s="8"/>
      <c r="F317" s="8"/>
      <c r="G317" s="8"/>
      <c r="H317" s="8"/>
    </row>
    <row r="318" spans="5:8" ht="12.75">
      <c r="E318" s="8"/>
      <c r="F318" s="8"/>
      <c r="G318" s="8"/>
      <c r="H318" s="8"/>
    </row>
    <row r="319" spans="5:8" ht="12.75">
      <c r="E319" s="8"/>
      <c r="F319" s="8"/>
      <c r="G319" s="8"/>
      <c r="H319" s="8"/>
    </row>
    <row r="320" spans="5:8" ht="12.75">
      <c r="E320" s="8"/>
      <c r="F320" s="8"/>
      <c r="G320" s="8"/>
      <c r="H320" s="8"/>
    </row>
    <row r="321" spans="5:8" ht="12.75">
      <c r="E321" s="8"/>
      <c r="F321" s="8"/>
      <c r="G321" s="8"/>
      <c r="H321" s="8"/>
    </row>
    <row r="322" spans="5:8" ht="12.75">
      <c r="E322" s="8"/>
      <c r="F322" s="8"/>
      <c r="G322" s="8"/>
      <c r="H322" s="8"/>
    </row>
    <row r="323" spans="5:8" ht="12.75">
      <c r="E323" s="8"/>
      <c r="F323" s="8"/>
      <c r="G323" s="8"/>
      <c r="H323" s="8"/>
    </row>
    <row r="324" spans="5:8" ht="12.75">
      <c r="E324" s="8"/>
      <c r="F324" s="8"/>
      <c r="G324" s="8"/>
      <c r="H324" s="8"/>
    </row>
    <row r="325" spans="5:8" ht="12.75">
      <c r="E325" s="8"/>
      <c r="F325" s="8"/>
      <c r="G325" s="8"/>
      <c r="H325" s="8"/>
    </row>
    <row r="326" spans="5:8" ht="12.75">
      <c r="E326" s="8"/>
      <c r="F326" s="8"/>
      <c r="G326" s="8"/>
      <c r="H326" s="8"/>
    </row>
    <row r="327" spans="5:8" ht="12.75">
      <c r="E327" s="8"/>
      <c r="F327" s="8"/>
      <c r="G327" s="8"/>
      <c r="H327" s="8"/>
    </row>
    <row r="328" spans="5:8" ht="12.75">
      <c r="E328" s="8"/>
      <c r="F328" s="8"/>
      <c r="G328" s="8"/>
      <c r="H328" s="8"/>
    </row>
    <row r="329" spans="5:8" ht="12.75">
      <c r="E329" s="8"/>
      <c r="F329" s="8"/>
      <c r="G329" s="8"/>
      <c r="H329" s="8"/>
    </row>
    <row r="330" spans="5:8" ht="12.75">
      <c r="E330" s="8"/>
      <c r="F330" s="8"/>
      <c r="G330" s="8"/>
      <c r="H330" s="8"/>
    </row>
    <row r="331" spans="5:8" ht="12.75">
      <c r="E331" s="8"/>
      <c r="F331" s="8"/>
      <c r="G331" s="8"/>
      <c r="H331" s="8"/>
    </row>
    <row r="332" spans="5:8" ht="12.75">
      <c r="E332" s="8"/>
      <c r="F332" s="8"/>
      <c r="G332" s="8"/>
      <c r="H332" s="8"/>
    </row>
    <row r="333" spans="5:8" ht="12.75">
      <c r="E333" s="8"/>
      <c r="F333" s="8"/>
      <c r="G333" s="8"/>
      <c r="H333" s="8"/>
    </row>
    <row r="334" spans="5:8" ht="12.75">
      <c r="E334" s="8"/>
      <c r="F334" s="8"/>
      <c r="G334" s="8"/>
      <c r="H334" s="8"/>
    </row>
    <row r="335" spans="5:8" ht="12.75">
      <c r="E335" s="8"/>
      <c r="F335" s="8"/>
      <c r="G335" s="8"/>
      <c r="H335" s="8"/>
    </row>
    <row r="336" spans="5:8" ht="12.75">
      <c r="E336" s="8"/>
      <c r="F336" s="8"/>
      <c r="G336" s="8"/>
      <c r="H336" s="8"/>
    </row>
    <row r="337" spans="5:8" ht="12.75">
      <c r="E337" s="8"/>
      <c r="F337" s="8"/>
      <c r="G337" s="8"/>
      <c r="H337" s="8"/>
    </row>
    <row r="338" spans="5:8" ht="12.75">
      <c r="E338" s="8"/>
      <c r="F338" s="8"/>
      <c r="G338" s="8"/>
      <c r="H338" s="8"/>
    </row>
    <row r="339" spans="5:8" ht="12.75">
      <c r="E339" s="8"/>
      <c r="F339" s="8"/>
      <c r="G339" s="8"/>
      <c r="H339" s="8"/>
    </row>
    <row r="340" spans="5:8" ht="12.75">
      <c r="E340" s="8"/>
      <c r="F340" s="8"/>
      <c r="G340" s="8"/>
      <c r="H340" s="8"/>
    </row>
    <row r="341" spans="5:8" ht="12.75">
      <c r="E341" s="8"/>
      <c r="F341" s="8"/>
      <c r="G341" s="8"/>
      <c r="H341" s="8"/>
    </row>
    <row r="342" spans="5:8" ht="12.75">
      <c r="E342" s="8"/>
      <c r="F342" s="8"/>
      <c r="G342" s="8"/>
      <c r="H342" s="8"/>
    </row>
    <row r="343" spans="5:8" ht="12.75">
      <c r="E343" s="8"/>
      <c r="F343" s="8"/>
      <c r="G343" s="8"/>
      <c r="H343" s="8"/>
    </row>
    <row r="344" spans="5:8" ht="12.75">
      <c r="E344" s="8"/>
      <c r="F344" s="8"/>
      <c r="G344" s="8"/>
      <c r="H344" s="8"/>
    </row>
    <row r="345" spans="5:8" ht="12.75">
      <c r="E345" s="8"/>
      <c r="F345" s="8"/>
      <c r="G345" s="8"/>
      <c r="H345" s="8"/>
    </row>
    <row r="346" spans="5:8" ht="12.75">
      <c r="E346" s="8"/>
      <c r="F346" s="8"/>
      <c r="G346" s="8"/>
      <c r="H346" s="8"/>
    </row>
    <row r="347" spans="5:8" ht="12.75">
      <c r="E347" s="8"/>
      <c r="F347" s="8"/>
      <c r="G347" s="8"/>
      <c r="H347" s="8"/>
    </row>
    <row r="348" spans="5:8" ht="12.75">
      <c r="E348" s="8"/>
      <c r="F348" s="8"/>
      <c r="G348" s="8"/>
      <c r="H348" s="8"/>
    </row>
    <row r="349" spans="5:8" ht="12.75">
      <c r="E349" s="8"/>
      <c r="F349" s="8"/>
      <c r="G349" s="8"/>
      <c r="H349" s="8"/>
    </row>
    <row r="350" spans="5:8" ht="12.75">
      <c r="E350" s="8"/>
      <c r="F350" s="8"/>
      <c r="G350" s="8"/>
      <c r="H350" s="8"/>
    </row>
    <row r="351" spans="5:8" ht="12.75">
      <c r="E351" s="8"/>
      <c r="F351" s="8"/>
      <c r="G351" s="8"/>
      <c r="H351" s="8"/>
    </row>
    <row r="352" spans="5:8" ht="12.75">
      <c r="E352" s="8"/>
      <c r="F352" s="8"/>
      <c r="G352" s="8"/>
      <c r="H352" s="8"/>
    </row>
    <row r="353" spans="5:8" ht="12.75">
      <c r="E353" s="8"/>
      <c r="F353" s="8"/>
      <c r="G353" s="8"/>
      <c r="H353" s="8"/>
    </row>
    <row r="354" spans="5:8" ht="12.75">
      <c r="E354" s="8"/>
      <c r="F354" s="8"/>
      <c r="G354" s="8"/>
      <c r="H354" s="8"/>
    </row>
    <row r="355" spans="5:8" ht="12.75">
      <c r="E355" s="8"/>
      <c r="F355" s="8"/>
      <c r="G355" s="8"/>
      <c r="H355" s="8"/>
    </row>
    <row r="356" spans="5:8" ht="12.75">
      <c r="E356" s="8"/>
      <c r="F356" s="8"/>
      <c r="G356" s="8"/>
      <c r="H356" s="8"/>
    </row>
    <row r="357" spans="5:8" ht="12.75">
      <c r="E357" s="8"/>
      <c r="F357" s="8"/>
      <c r="G357" s="8"/>
      <c r="H357" s="8"/>
    </row>
    <row r="358" spans="5:8" ht="12.75">
      <c r="E358" s="8"/>
      <c r="F358" s="8"/>
      <c r="G358" s="8"/>
      <c r="H358" s="8"/>
    </row>
    <row r="359" spans="5:8" ht="12.75">
      <c r="E359" s="8"/>
      <c r="F359" s="8"/>
      <c r="G359" s="8"/>
      <c r="H359" s="8"/>
    </row>
    <row r="360" spans="5:8" ht="12.75">
      <c r="E360" s="8"/>
      <c r="F360" s="8"/>
      <c r="G360" s="8"/>
      <c r="H360" s="8"/>
    </row>
    <row r="361" spans="5:8" ht="12.75">
      <c r="E361" s="8"/>
      <c r="F361" s="8"/>
      <c r="G361" s="8"/>
      <c r="H361" s="8"/>
    </row>
    <row r="362" spans="5:8" ht="12.75">
      <c r="E362" s="8"/>
      <c r="F362" s="8"/>
      <c r="G362" s="8"/>
      <c r="H362" s="8"/>
    </row>
    <row r="363" spans="5:8" ht="12.75">
      <c r="E363" s="8"/>
      <c r="F363" s="8"/>
      <c r="G363" s="8"/>
      <c r="H363" s="8"/>
    </row>
    <row r="364" spans="5:8" ht="12.75">
      <c r="E364" s="8"/>
      <c r="F364" s="8"/>
      <c r="G364" s="8"/>
      <c r="H364" s="8"/>
    </row>
    <row r="365" spans="5:8" ht="12.75">
      <c r="E365" s="8"/>
      <c r="F365" s="8"/>
      <c r="G365" s="8"/>
      <c r="H365" s="8"/>
    </row>
    <row r="366" spans="5:8" ht="12.75">
      <c r="E366" s="8"/>
      <c r="F366" s="8"/>
      <c r="G366" s="8"/>
      <c r="H366" s="8"/>
    </row>
  </sheetData>
  <mergeCells count="7">
    <mergeCell ref="A6:G6"/>
    <mergeCell ref="A7:G7"/>
    <mergeCell ref="A8:G8"/>
    <mergeCell ref="G1:H1"/>
    <mergeCell ref="G2:H2"/>
    <mergeCell ref="G3:H3"/>
    <mergeCell ref="A5:G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5">
      <selection activeCell="A1" sqref="A1:F16"/>
    </sheetView>
  </sheetViews>
  <sheetFormatPr defaultColWidth="9.00390625" defaultRowHeight="12.75"/>
  <cols>
    <col min="1" max="1" width="5.75390625" style="3" customWidth="1"/>
    <col min="2" max="2" width="25.00390625" style="7" customWidth="1"/>
    <col min="3" max="3" width="18.375" style="96" customWidth="1"/>
    <col min="4" max="4" width="0.2421875" style="94" hidden="1" customWidth="1"/>
    <col min="5" max="5" width="17.75390625" style="8" customWidth="1"/>
    <col min="6" max="6" width="16.75390625" style="1" customWidth="1"/>
    <col min="7" max="7" width="9.625" style="1" bestFit="1" customWidth="1"/>
    <col min="8" max="16384" width="9.125" style="1" customWidth="1"/>
  </cols>
  <sheetData>
    <row r="1" spans="2:5" ht="12.75">
      <c r="B1" s="251" t="s">
        <v>72</v>
      </c>
      <c r="C1" s="251"/>
      <c r="E1" s="8" t="s">
        <v>73</v>
      </c>
    </row>
    <row r="2" spans="2:5" ht="12.75">
      <c r="B2" s="251" t="s">
        <v>74</v>
      </c>
      <c r="C2" s="251"/>
      <c r="E2" s="8" t="s">
        <v>75</v>
      </c>
    </row>
    <row r="3" spans="2:5" ht="12" customHeight="1">
      <c r="B3" s="251"/>
      <c r="C3" s="251"/>
      <c r="E3" s="8" t="s">
        <v>159</v>
      </c>
    </row>
    <row r="4" spans="1:3" ht="18.75" hidden="1">
      <c r="A4" s="252"/>
      <c r="B4" s="252"/>
      <c r="C4" s="252"/>
    </row>
    <row r="5" spans="1:6" ht="66" customHeight="1">
      <c r="A5" s="249" t="s">
        <v>171</v>
      </c>
      <c r="B5" s="250"/>
      <c r="C5" s="250"/>
      <c r="D5" s="250"/>
      <c r="E5" s="250"/>
      <c r="F5" s="250"/>
    </row>
    <row r="6" spans="3:5" ht="12.75">
      <c r="C6" s="95"/>
      <c r="D6" s="95"/>
      <c r="E6" s="95"/>
    </row>
    <row r="7" ht="13.5" thickBot="1">
      <c r="F7" s="97" t="s">
        <v>2</v>
      </c>
    </row>
    <row r="8" spans="1:6" ht="43.5" customHeight="1">
      <c r="A8" s="98" t="s">
        <v>76</v>
      </c>
      <c r="B8" s="99" t="s">
        <v>77</v>
      </c>
      <c r="C8" s="100" t="s">
        <v>78</v>
      </c>
      <c r="D8" s="100" t="s">
        <v>8</v>
      </c>
      <c r="E8" s="101" t="s">
        <v>7</v>
      </c>
      <c r="F8" s="102" t="s">
        <v>79</v>
      </c>
    </row>
    <row r="9" spans="1:6" ht="12.75">
      <c r="A9" s="103">
        <v>1</v>
      </c>
      <c r="B9" s="104">
        <v>2</v>
      </c>
      <c r="C9" s="105">
        <v>3</v>
      </c>
      <c r="D9" s="106">
        <v>4</v>
      </c>
      <c r="E9" s="105">
        <v>4</v>
      </c>
      <c r="F9" s="107">
        <v>5</v>
      </c>
    </row>
    <row r="10" spans="1:8" ht="28.5" customHeight="1">
      <c r="A10" s="108" t="s">
        <v>80</v>
      </c>
      <c r="B10" s="109" t="s">
        <v>81</v>
      </c>
      <c r="C10" s="110"/>
      <c r="D10" s="110"/>
      <c r="E10" s="111"/>
      <c r="F10" s="112"/>
      <c r="G10" s="8"/>
      <c r="H10" s="8"/>
    </row>
    <row r="11" spans="1:8" ht="28.5" customHeight="1">
      <c r="A11" s="113">
        <v>1</v>
      </c>
      <c r="B11" s="114" t="s">
        <v>82</v>
      </c>
      <c r="C11" s="115">
        <f>+'zał.1'!E13</f>
        <v>303494503</v>
      </c>
      <c r="D11" s="116"/>
      <c r="E11" s="91">
        <f>SUM('zał.1'!F13-'zał.1'!G13)</f>
        <v>734409</v>
      </c>
      <c r="F11" s="237">
        <f>C11-D11+E11</f>
        <v>304228912</v>
      </c>
      <c r="G11" s="8"/>
      <c r="H11" s="8"/>
    </row>
    <row r="12" spans="1:8" ht="28.5" customHeight="1" thickBot="1">
      <c r="A12" s="117">
        <v>2</v>
      </c>
      <c r="B12" s="118" t="s">
        <v>83</v>
      </c>
      <c r="C12" s="119">
        <f>+'zał.2'!E14</f>
        <v>303494503</v>
      </c>
      <c r="D12" s="120"/>
      <c r="E12" s="91">
        <f>SUM('zał.2'!F14-'zał.2'!G14)</f>
        <v>734409</v>
      </c>
      <c r="F12" s="121">
        <f>C12-D12+E12</f>
        <v>304228912</v>
      </c>
      <c r="G12" s="8"/>
      <c r="H12" s="8"/>
    </row>
    <row r="13" spans="1:8" ht="30.75" customHeight="1" thickBot="1">
      <c r="A13" s="122">
        <v>3</v>
      </c>
      <c r="B13" s="123" t="s">
        <v>81</v>
      </c>
      <c r="C13" s="233">
        <f>SUM(C11-C12)</f>
        <v>0</v>
      </c>
      <c r="D13" s="233">
        <f>SUM(D11-D12)</f>
        <v>0</v>
      </c>
      <c r="E13" s="233">
        <f>SUM(E11-E12)</f>
        <v>0</v>
      </c>
      <c r="F13" s="233">
        <f>SUM(F11-F12)</f>
        <v>0</v>
      </c>
      <c r="G13" s="8"/>
      <c r="H13" s="8"/>
    </row>
  </sheetData>
  <mergeCells count="5">
    <mergeCell ref="A5:F5"/>
    <mergeCell ref="B1:C1"/>
    <mergeCell ref="B2:C2"/>
    <mergeCell ref="B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6.875" style="136" customWidth="1"/>
    <col min="2" max="2" width="54.00390625" style="136" customWidth="1"/>
    <col min="3" max="3" width="14.375" style="136" customWidth="1"/>
    <col min="4" max="4" width="13.875" style="136" customWidth="1"/>
    <col min="5" max="5" width="12.375" style="136" customWidth="1"/>
    <col min="6" max="6" width="12.875" style="136" customWidth="1"/>
    <col min="7" max="7" width="14.25390625" style="136" customWidth="1"/>
    <col min="8" max="8" width="11.75390625" style="136" customWidth="1"/>
    <col min="9" max="9" width="11.875" style="10" customWidth="1"/>
    <col min="10" max="16384" width="9.125" style="136" customWidth="1"/>
  </cols>
  <sheetData>
    <row r="1" spans="1:9" s="125" customFormat="1" ht="15.75">
      <c r="A1" s="124"/>
      <c r="D1" s="126"/>
      <c r="E1" s="127"/>
      <c r="F1" s="126" t="s">
        <v>84</v>
      </c>
      <c r="G1" s="128"/>
      <c r="I1" s="129"/>
    </row>
    <row r="2" spans="1:9" s="125" customFormat="1" ht="15.75">
      <c r="A2" s="124"/>
      <c r="D2" s="126"/>
      <c r="E2" s="127"/>
      <c r="F2" s="126" t="s">
        <v>75</v>
      </c>
      <c r="G2" s="128"/>
      <c r="H2" s="129"/>
      <c r="I2" s="129"/>
    </row>
    <row r="3" spans="1:9" s="125" customFormat="1" ht="15.75" customHeight="1">
      <c r="A3" s="124"/>
      <c r="D3" s="126"/>
      <c r="E3" s="127"/>
      <c r="F3" s="126" t="s">
        <v>160</v>
      </c>
      <c r="G3" s="128"/>
      <c r="H3" s="129"/>
      <c r="I3" s="129"/>
    </row>
    <row r="4" spans="1:9" s="125" customFormat="1" ht="68.25" customHeight="1">
      <c r="A4" s="257" t="s">
        <v>175</v>
      </c>
      <c r="B4" s="257"/>
      <c r="C4" s="257"/>
      <c r="D4" s="257"/>
      <c r="E4" s="130"/>
      <c r="F4" s="130"/>
      <c r="G4" s="130"/>
      <c r="H4" s="130"/>
      <c r="I4" s="129"/>
    </row>
    <row r="5" spans="1:8" ht="21" customHeight="1" thickBot="1">
      <c r="A5" s="131"/>
      <c r="B5" s="131"/>
      <c r="C5" s="132"/>
      <c r="D5" s="132"/>
      <c r="E5" s="133"/>
      <c r="F5" s="134"/>
      <c r="G5" s="135" t="s">
        <v>2</v>
      </c>
      <c r="H5" s="10"/>
    </row>
    <row r="6" spans="1:8" ht="13.5" customHeight="1" thickBot="1">
      <c r="A6" s="137" t="s">
        <v>76</v>
      </c>
      <c r="B6" s="137" t="s">
        <v>5</v>
      </c>
      <c r="C6" s="137" t="s">
        <v>85</v>
      </c>
      <c r="D6" s="138" t="s">
        <v>86</v>
      </c>
      <c r="E6" s="139"/>
      <c r="F6" s="139"/>
      <c r="G6" s="139"/>
      <c r="H6" s="140"/>
    </row>
    <row r="7" spans="1:8" ht="12.75">
      <c r="A7" s="141"/>
      <c r="B7" s="141"/>
      <c r="C7" s="141"/>
      <c r="D7" s="137" t="s">
        <v>87</v>
      </c>
      <c r="E7" s="137" t="s">
        <v>88</v>
      </c>
      <c r="F7" s="137" t="s">
        <v>89</v>
      </c>
      <c r="G7" s="137" t="s">
        <v>90</v>
      </c>
      <c r="H7" s="142" t="s">
        <v>91</v>
      </c>
    </row>
    <row r="8" spans="1:8" ht="10.5" customHeight="1">
      <c r="A8" s="143"/>
      <c r="B8" s="143"/>
      <c r="C8" s="143"/>
      <c r="D8" s="143"/>
      <c r="E8" s="143"/>
      <c r="F8" s="143"/>
      <c r="G8" s="143"/>
      <c r="H8" s="144"/>
    </row>
    <row r="9" spans="1:8" ht="13.5" thickBot="1">
      <c r="A9" s="145">
        <v>1</v>
      </c>
      <c r="B9" s="145">
        <v>2</v>
      </c>
      <c r="C9" s="146">
        <v>3</v>
      </c>
      <c r="D9" s="147">
        <v>6</v>
      </c>
      <c r="E9" s="148">
        <v>7</v>
      </c>
      <c r="F9" s="147">
        <v>8</v>
      </c>
      <c r="G9" s="149">
        <v>9</v>
      </c>
      <c r="H9" s="150">
        <v>10</v>
      </c>
    </row>
    <row r="10" spans="1:8" ht="21.75" customHeight="1">
      <c r="A10" s="151" t="s">
        <v>92</v>
      </c>
      <c r="B10" s="152" t="s">
        <v>93</v>
      </c>
      <c r="C10" s="153">
        <f>SUM(D10:G10)</f>
        <v>11800000</v>
      </c>
      <c r="D10" s="154">
        <v>5000000</v>
      </c>
      <c r="E10" s="155">
        <v>6800000</v>
      </c>
      <c r="F10" s="156">
        <v>0</v>
      </c>
      <c r="G10" s="157">
        <v>0</v>
      </c>
      <c r="H10" s="158">
        <v>0</v>
      </c>
    </row>
    <row r="11" spans="1:8" ht="20.25" customHeight="1">
      <c r="A11" s="151" t="s">
        <v>94</v>
      </c>
      <c r="B11" s="152" t="s">
        <v>95</v>
      </c>
      <c r="C11" s="159">
        <f>SUM(D11:G11)</f>
        <v>8000000</v>
      </c>
      <c r="D11" s="154">
        <v>2000000</v>
      </c>
      <c r="E11" s="160">
        <v>2000000</v>
      </c>
      <c r="F11" s="160">
        <v>4000000</v>
      </c>
      <c r="G11" s="161">
        <v>0</v>
      </c>
      <c r="H11" s="158">
        <v>0</v>
      </c>
    </row>
    <row r="12" spans="1:8" ht="21" customHeight="1">
      <c r="A12" s="151" t="s">
        <v>96</v>
      </c>
      <c r="B12" s="152" t="s">
        <v>97</v>
      </c>
      <c r="C12" s="162">
        <f>SUM(D12:H12)</f>
        <v>7216000</v>
      </c>
      <c r="D12" s="163">
        <v>2000000</v>
      </c>
      <c r="E12" s="164">
        <v>2000000</v>
      </c>
      <c r="F12" s="164">
        <v>2000000</v>
      </c>
      <c r="G12" s="164">
        <v>1216000</v>
      </c>
      <c r="H12" s="165">
        <v>0</v>
      </c>
    </row>
    <row r="13" spans="1:8" ht="20.25" customHeight="1">
      <c r="A13" s="166" t="s">
        <v>98</v>
      </c>
      <c r="B13" s="167" t="s">
        <v>99</v>
      </c>
      <c r="C13" s="168">
        <v>14700000</v>
      </c>
      <c r="D13" s="169">
        <v>0</v>
      </c>
      <c r="E13" s="170">
        <v>1000000</v>
      </c>
      <c r="F13" s="170">
        <v>3000000</v>
      </c>
      <c r="G13" s="170">
        <v>4000000</v>
      </c>
      <c r="H13" s="171">
        <v>6700000</v>
      </c>
    </row>
    <row r="14" spans="1:8" ht="20.25" customHeight="1" thickBot="1">
      <c r="A14" s="172" t="s">
        <v>100</v>
      </c>
      <c r="B14" s="173" t="s">
        <v>101</v>
      </c>
      <c r="C14" s="174">
        <v>0</v>
      </c>
      <c r="D14" s="175">
        <v>0</v>
      </c>
      <c r="E14" s="176">
        <v>0</v>
      </c>
      <c r="F14" s="177">
        <v>0</v>
      </c>
      <c r="G14" s="177">
        <v>0</v>
      </c>
      <c r="H14" s="178">
        <v>0</v>
      </c>
    </row>
    <row r="15" spans="1:8" ht="21" customHeight="1" thickTop="1">
      <c r="A15" s="179" t="s">
        <v>102</v>
      </c>
      <c r="B15" s="180" t="s">
        <v>103</v>
      </c>
      <c r="C15" s="159">
        <f>SUM(D15:I15)</f>
        <v>41716000</v>
      </c>
      <c r="D15" s="181">
        <f>SUM(D10:D14)</f>
        <v>9000000</v>
      </c>
      <c r="E15" s="182">
        <f>SUM(E10:E14)</f>
        <v>11800000</v>
      </c>
      <c r="F15" s="182">
        <f>SUM(F10:F14)</f>
        <v>9000000</v>
      </c>
      <c r="G15" s="182">
        <f>SUM(G10:G14)</f>
        <v>5216000</v>
      </c>
      <c r="H15" s="183">
        <f>SUM(H10:H14)</f>
        <v>6700000</v>
      </c>
    </row>
    <row r="16" spans="1:8" ht="18" customHeight="1">
      <c r="A16" s="184" t="s">
        <v>104</v>
      </c>
      <c r="B16" s="185" t="s">
        <v>105</v>
      </c>
      <c r="C16" s="186">
        <f>SUM(D16:I16)</f>
        <v>6534880</v>
      </c>
      <c r="D16" s="187">
        <v>2200000</v>
      </c>
      <c r="E16" s="188">
        <f>SUM(D18*0.06)</f>
        <v>1962960</v>
      </c>
      <c r="F16" s="188">
        <f>SUM(E18*0.06)</f>
        <v>1254960</v>
      </c>
      <c r="G16" s="188">
        <f>SUM(F18*0.06)</f>
        <v>714960</v>
      </c>
      <c r="H16" s="189">
        <f>SUM(G18*0.06)</f>
        <v>402000</v>
      </c>
    </row>
    <row r="17" spans="1:8" ht="18.75" customHeight="1" thickBot="1">
      <c r="A17" s="172" t="s">
        <v>106</v>
      </c>
      <c r="B17" s="173" t="s">
        <v>107</v>
      </c>
      <c r="C17" s="190"/>
      <c r="D17" s="191">
        <v>1116000</v>
      </c>
      <c r="E17" s="192">
        <v>267000</v>
      </c>
      <c r="F17" s="176">
        <v>0</v>
      </c>
      <c r="G17" s="176">
        <v>0</v>
      </c>
      <c r="H17" s="193">
        <v>0</v>
      </c>
    </row>
    <row r="18" spans="1:8" ht="19.5" customHeight="1" thickTop="1">
      <c r="A18" s="194" t="s">
        <v>108</v>
      </c>
      <c r="B18" s="195" t="s">
        <v>109</v>
      </c>
      <c r="C18" s="196"/>
      <c r="D18" s="197">
        <f>C15-D15</f>
        <v>32716000</v>
      </c>
      <c r="E18" s="198">
        <f>D18-E15</f>
        <v>20916000</v>
      </c>
      <c r="F18" s="198">
        <f>E18-F15</f>
        <v>11916000</v>
      </c>
      <c r="G18" s="198">
        <f>F18-G15</f>
        <v>6700000</v>
      </c>
      <c r="H18" s="198">
        <f>G18-H15</f>
        <v>0</v>
      </c>
    </row>
    <row r="19" spans="1:8" ht="23.25" customHeight="1">
      <c r="A19" s="184" t="s">
        <v>110</v>
      </c>
      <c r="B19" s="185" t="s">
        <v>111</v>
      </c>
      <c r="C19" s="186"/>
      <c r="D19" s="160">
        <v>267000</v>
      </c>
      <c r="E19" s="199"/>
      <c r="F19" s="200"/>
      <c r="G19" s="199"/>
      <c r="H19" s="200"/>
    </row>
    <row r="20" spans="1:8" ht="12.75">
      <c r="A20" s="179" t="s">
        <v>112</v>
      </c>
      <c r="B20" s="180" t="s">
        <v>113</v>
      </c>
      <c r="C20" s="201"/>
      <c r="D20" s="202">
        <f>SUM(D18+D19)</f>
        <v>32983000</v>
      </c>
      <c r="E20" s="203">
        <f>SUM(E18+E19)</f>
        <v>20916000</v>
      </c>
      <c r="F20" s="202">
        <f>SUM(F18+F19)</f>
        <v>11916000</v>
      </c>
      <c r="G20" s="203">
        <f>SUM(G18+G19)</f>
        <v>6700000</v>
      </c>
      <c r="H20" s="202">
        <f>SUM(H18+H19)</f>
        <v>0</v>
      </c>
    </row>
    <row r="21" spans="1:8" ht="26.25" customHeight="1">
      <c r="A21" s="166" t="s">
        <v>114</v>
      </c>
      <c r="B21" s="204" t="s">
        <v>115</v>
      </c>
      <c r="C21" s="205"/>
      <c r="D21" s="206">
        <f>SUM(D15+D16+D17)</f>
        <v>12316000</v>
      </c>
      <c r="E21" s="207">
        <f>SUM(E15+E16+E17)</f>
        <v>14029960</v>
      </c>
      <c r="F21" s="207">
        <f>SUM(F15+F16+F17)</f>
        <v>10254960</v>
      </c>
      <c r="G21" s="207">
        <f>SUM(G15+G16+G17)</f>
        <v>5930960</v>
      </c>
      <c r="H21" s="208">
        <f>SUM(H15+H16+H17)</f>
        <v>7102000</v>
      </c>
    </row>
    <row r="22" spans="1:8" ht="18.75" customHeight="1">
      <c r="A22" s="151" t="s">
        <v>116</v>
      </c>
      <c r="B22" s="209" t="s">
        <v>117</v>
      </c>
      <c r="C22" s="162"/>
      <c r="D22" s="154">
        <f>+'zał.1'!H13</f>
        <v>304228912</v>
      </c>
      <c r="E22" s="160">
        <v>477955767</v>
      </c>
      <c r="F22" s="160">
        <f>+'zał.5'!E21</f>
        <v>461362993</v>
      </c>
      <c r="G22" s="160">
        <f>+'zał.5'!F21</f>
        <v>359732137</v>
      </c>
      <c r="H22" s="160">
        <f>+'zał.5'!G21</f>
        <v>339391824</v>
      </c>
    </row>
    <row r="23" spans="1:8" ht="48.75" customHeight="1">
      <c r="A23" s="210" t="s">
        <v>118</v>
      </c>
      <c r="B23" s="209" t="s">
        <v>119</v>
      </c>
      <c r="C23" s="162"/>
      <c r="D23" s="211">
        <f>SUM(D21)/D22</f>
        <v>0.040482674440882854</v>
      </c>
      <c r="E23" s="212">
        <f>SUM(E21)/E22</f>
        <v>0.029354097112505393</v>
      </c>
      <c r="F23" s="212">
        <f>SUM(F21)/F22</f>
        <v>0.022227530503297215</v>
      </c>
      <c r="G23" s="212">
        <f>SUM(G21)/G22</f>
        <v>0.016487156386586613</v>
      </c>
      <c r="H23" s="213">
        <f>SUM(H21)/H22</f>
        <v>0.02092566614097339</v>
      </c>
    </row>
    <row r="24" spans="1:8" ht="28.5" customHeight="1" thickBot="1">
      <c r="A24" s="214" t="s">
        <v>120</v>
      </c>
      <c r="B24" s="215" t="s">
        <v>121</v>
      </c>
      <c r="C24" s="216"/>
      <c r="D24" s="217">
        <f>SUM(D20/D22)</f>
        <v>0.10841507397561215</v>
      </c>
      <c r="E24" s="218">
        <f>(E20/E22)</f>
        <v>0.043761371750536904</v>
      </c>
      <c r="F24" s="218">
        <f>SUM(F20/F22)</f>
        <v>0.02582781926768019</v>
      </c>
      <c r="G24" s="218">
        <f>SUM(G20/G22)</f>
        <v>0.018624969278182673</v>
      </c>
      <c r="H24" s="219">
        <f>SUM(H20/H22)</f>
        <v>0</v>
      </c>
    </row>
    <row r="25" ht="6.75" customHeight="1"/>
    <row r="26" spans="1:2" ht="12.75">
      <c r="A26" s="220" t="s">
        <v>122</v>
      </c>
      <c r="B26" s="220"/>
    </row>
  </sheetData>
  <mergeCells count="1">
    <mergeCell ref="A4:D4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6" sqref="A6:E6"/>
    </sheetView>
  </sheetViews>
  <sheetFormatPr defaultColWidth="9.00390625" defaultRowHeight="12.75"/>
  <cols>
    <col min="1" max="1" width="6.00390625" style="1" customWidth="1"/>
    <col min="2" max="2" width="49.375" style="1" customWidth="1"/>
    <col min="3" max="3" width="15.75390625" style="1" customWidth="1"/>
    <col min="4" max="4" width="14.00390625" style="1" customWidth="1"/>
    <col min="5" max="5" width="15.00390625" style="1" customWidth="1"/>
    <col min="6" max="6" width="14.00390625" style="1" customWidth="1"/>
    <col min="7" max="7" width="15.00390625" style="1" customWidth="1"/>
    <col min="8" max="16384" width="9.125" style="1" customWidth="1"/>
  </cols>
  <sheetData>
    <row r="2" spans="1:4" ht="12.75">
      <c r="A2" s="87"/>
      <c r="D2" s="1" t="s">
        <v>123</v>
      </c>
    </row>
    <row r="3" spans="1:4" ht="12.75">
      <c r="A3" s="3"/>
      <c r="D3" s="1" t="s">
        <v>124</v>
      </c>
    </row>
    <row r="4" spans="1:6" ht="12.75">
      <c r="A4" s="3"/>
      <c r="B4" s="1" t="s">
        <v>0</v>
      </c>
      <c r="D4" s="2" t="s">
        <v>161</v>
      </c>
      <c r="E4" s="2"/>
      <c r="F4" s="2"/>
    </row>
    <row r="5" ht="12.75">
      <c r="A5" s="3"/>
    </row>
    <row r="6" spans="1:6" ht="48.75" customHeight="1">
      <c r="A6" s="253" t="s">
        <v>125</v>
      </c>
      <c r="B6" s="253"/>
      <c r="C6" s="253"/>
      <c r="D6" s="253"/>
      <c r="E6" s="253"/>
      <c r="F6" s="4"/>
    </row>
    <row r="7" spans="1:6" ht="3.75" customHeight="1">
      <c r="A7" s="4"/>
      <c r="B7" s="4"/>
      <c r="C7" s="4"/>
      <c r="D7" s="4"/>
      <c r="E7" s="4"/>
      <c r="F7" s="4"/>
    </row>
    <row r="8" spans="1:6" ht="12.75" customHeight="1">
      <c r="A8" s="3"/>
      <c r="F8" s="3" t="s">
        <v>2</v>
      </c>
    </row>
    <row r="9" spans="1:7" ht="24.75" customHeight="1">
      <c r="A9" s="221" t="s">
        <v>126</v>
      </c>
      <c r="B9" s="221" t="s">
        <v>127</v>
      </c>
      <c r="C9" s="254" t="s">
        <v>128</v>
      </c>
      <c r="D9" s="255"/>
      <c r="E9" s="255"/>
      <c r="F9" s="255"/>
      <c r="G9" s="256"/>
    </row>
    <row r="10" spans="1:7" ht="17.25" customHeight="1">
      <c r="A10" s="222"/>
      <c r="B10" s="222"/>
      <c r="C10" s="222" t="s">
        <v>87</v>
      </c>
      <c r="D10" s="222" t="s">
        <v>88</v>
      </c>
      <c r="E10" s="222" t="s">
        <v>89</v>
      </c>
      <c r="F10" s="222" t="s">
        <v>90</v>
      </c>
      <c r="G10" s="222" t="s">
        <v>91</v>
      </c>
    </row>
    <row r="11" spans="1:7" ht="13.5">
      <c r="A11" s="223">
        <v>1</v>
      </c>
      <c r="B11" s="223">
        <v>2</v>
      </c>
      <c r="C11" s="223">
        <v>4</v>
      </c>
      <c r="D11" s="223">
        <v>5</v>
      </c>
      <c r="E11" s="223">
        <v>6</v>
      </c>
      <c r="F11" s="223">
        <v>7</v>
      </c>
      <c r="G11" s="223">
        <v>8</v>
      </c>
    </row>
    <row r="12" spans="1:7" ht="18" customHeight="1">
      <c r="A12" s="224" t="s">
        <v>92</v>
      </c>
      <c r="B12" s="114" t="s">
        <v>129</v>
      </c>
      <c r="C12" s="225">
        <v>0</v>
      </c>
      <c r="D12" s="224" t="s">
        <v>130</v>
      </c>
      <c r="E12" s="224" t="s">
        <v>130</v>
      </c>
      <c r="F12" s="224" t="s">
        <v>130</v>
      </c>
      <c r="G12" s="225">
        <v>0</v>
      </c>
    </row>
    <row r="13" spans="1:7" ht="20.25" customHeight="1">
      <c r="A13" s="224" t="s">
        <v>94</v>
      </c>
      <c r="B13" s="114" t="s">
        <v>131</v>
      </c>
      <c r="C13" s="91">
        <v>32716000</v>
      </c>
      <c r="D13" s="226">
        <v>20916000</v>
      </c>
      <c r="E13" s="226">
        <v>11916000</v>
      </c>
      <c r="F13" s="226">
        <v>6700000</v>
      </c>
      <c r="G13" s="225">
        <v>0</v>
      </c>
    </row>
    <row r="14" spans="1:7" ht="16.5" customHeight="1">
      <c r="A14" s="224"/>
      <c r="B14" s="114" t="s">
        <v>132</v>
      </c>
      <c r="C14" s="225">
        <v>0</v>
      </c>
      <c r="D14" s="225">
        <v>0</v>
      </c>
      <c r="E14" s="225">
        <v>0</v>
      </c>
      <c r="F14" s="225">
        <v>0</v>
      </c>
      <c r="G14" s="225">
        <v>0</v>
      </c>
    </row>
    <row r="15" spans="1:7" ht="16.5" customHeight="1">
      <c r="A15" s="224" t="s">
        <v>96</v>
      </c>
      <c r="B15" s="114" t="s">
        <v>133</v>
      </c>
      <c r="C15" s="225">
        <v>0</v>
      </c>
      <c r="D15" s="225">
        <v>0</v>
      </c>
      <c r="E15" s="225">
        <v>0</v>
      </c>
      <c r="F15" s="225">
        <v>0</v>
      </c>
      <c r="G15" s="225">
        <v>0</v>
      </c>
    </row>
    <row r="16" spans="1:7" ht="19.5" customHeight="1">
      <c r="A16" s="224"/>
      <c r="B16" s="114" t="s">
        <v>132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</row>
    <row r="17" spans="1:7" ht="18" customHeight="1">
      <c r="A17" s="224" t="s">
        <v>98</v>
      </c>
      <c r="B17" s="114" t="s">
        <v>134</v>
      </c>
      <c r="C17" s="227">
        <v>267000</v>
      </c>
      <c r="D17" s="225">
        <v>0</v>
      </c>
      <c r="E17" s="225">
        <v>0</v>
      </c>
      <c r="F17" s="225">
        <v>0</v>
      </c>
      <c r="G17" s="225">
        <v>0</v>
      </c>
    </row>
    <row r="18" spans="1:7" ht="19.5" customHeight="1">
      <c r="A18" s="224" t="s">
        <v>100</v>
      </c>
      <c r="B18" s="114" t="s">
        <v>135</v>
      </c>
      <c r="C18" s="225">
        <v>0</v>
      </c>
      <c r="D18" s="225">
        <v>0</v>
      </c>
      <c r="E18" s="225">
        <v>0</v>
      </c>
      <c r="F18" s="225">
        <v>0</v>
      </c>
      <c r="G18" s="225">
        <v>0</v>
      </c>
    </row>
    <row r="19" spans="1:7" ht="22.5" customHeight="1">
      <c r="A19" s="228" t="s">
        <v>102</v>
      </c>
      <c r="B19" s="229" t="s">
        <v>136</v>
      </c>
      <c r="C19" s="230">
        <v>0</v>
      </c>
      <c r="D19" s="230">
        <v>0</v>
      </c>
      <c r="E19" s="230">
        <v>0</v>
      </c>
      <c r="F19" s="230">
        <v>0</v>
      </c>
      <c r="G19" s="230">
        <v>0</v>
      </c>
    </row>
    <row r="20" spans="1:7" ht="19.5" customHeight="1">
      <c r="A20" s="224" t="s">
        <v>104</v>
      </c>
      <c r="B20" s="114" t="s">
        <v>137</v>
      </c>
      <c r="C20" s="91">
        <f>C13+C17+C19</f>
        <v>32983000</v>
      </c>
      <c r="D20" s="91">
        <f>D13+D17+D19</f>
        <v>20916000</v>
      </c>
      <c r="E20" s="91">
        <f>E13+E17+E19</f>
        <v>11916000</v>
      </c>
      <c r="F20" s="91">
        <f>F13+F17+F19</f>
        <v>6700000</v>
      </c>
      <c r="G20" s="231">
        <v>0</v>
      </c>
    </row>
    <row r="21" spans="1:7" ht="21" customHeight="1">
      <c r="A21" s="224" t="s">
        <v>106</v>
      </c>
      <c r="B21" s="114" t="s">
        <v>138</v>
      </c>
      <c r="C21" s="91">
        <f>+'zał.1'!H13</f>
        <v>304228912</v>
      </c>
      <c r="D21" s="160">
        <v>477955767</v>
      </c>
      <c r="E21" s="226">
        <v>461362993</v>
      </c>
      <c r="F21" s="226">
        <v>359732137</v>
      </c>
      <c r="G21" s="226">
        <v>339391824</v>
      </c>
    </row>
    <row r="22" spans="1:7" ht="29.25" customHeight="1">
      <c r="A22" s="224" t="s">
        <v>108</v>
      </c>
      <c r="B22" s="114" t="s">
        <v>139</v>
      </c>
      <c r="C22" s="232">
        <f>C20/C21</f>
        <v>0.10841507397561215</v>
      </c>
      <c r="D22" s="232">
        <f>D20/D21</f>
        <v>0.043761371750536904</v>
      </c>
      <c r="E22" s="232">
        <f>E20/E21</f>
        <v>0.02582781926768019</v>
      </c>
      <c r="F22" s="232">
        <f>F20/F21</f>
        <v>0.018624969278182673</v>
      </c>
      <c r="G22" s="232">
        <f>G20/G21</f>
        <v>0</v>
      </c>
    </row>
  </sheetData>
  <mergeCells count="2">
    <mergeCell ref="A6:E6"/>
    <mergeCell ref="C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Kowalska Aleksandra</dc:creator>
  <cp:keywords/>
  <dc:description/>
  <cp:lastModifiedBy>Monika Walecka-Gołasz</cp:lastModifiedBy>
  <cp:lastPrinted>2004-10-15T11:25:34Z</cp:lastPrinted>
  <dcterms:created xsi:type="dcterms:W3CDTF">2004-08-27T06:40:57Z</dcterms:created>
  <dcterms:modified xsi:type="dcterms:W3CDTF">2004-10-15T11:27:56Z</dcterms:modified>
  <cp:category/>
  <cp:version/>
  <cp:contentType/>
  <cp:contentStatus/>
</cp:coreProperties>
</file>