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Z-12" sheetId="1" r:id="rId1"/>
  </sheets>
  <definedNames>
    <definedName name="_xlnm.Print_Area" localSheetId="0">'RZ-12'!$A$1:$N$46</definedName>
    <definedName name="_xlnm.Print_Titles" localSheetId="0">'RZ-12'!$3:$5</definedName>
  </definedNames>
  <calcPr fullCalcOnLoad="1"/>
</workbook>
</file>

<file path=xl/sharedStrings.xml><?xml version="1.0" encoding="utf-8"?>
<sst xmlns="http://schemas.openxmlformats.org/spreadsheetml/2006/main" count="292" uniqueCount="129">
  <si>
    <t>Dział</t>
  </si>
  <si>
    <t>OGÓŁEM</t>
  </si>
  <si>
    <t>LP</t>
  </si>
  <si>
    <t>2005-2007</t>
  </si>
  <si>
    <t>2005-2006</t>
  </si>
  <si>
    <t>2006-2006</t>
  </si>
  <si>
    <t xml:space="preserve">Szpital Wojewódzki we Włocławku </t>
  </si>
  <si>
    <t>Kujawsko - Pomorskie Centrum Pulmonologii w Bydgoszczy</t>
  </si>
  <si>
    <t>Modernizacja i adaptacja budynku przy ul. Markwarta 8</t>
  </si>
  <si>
    <t>Modernizacja kotłowni, instalacji, poddasza i placu parkingowego</t>
  </si>
  <si>
    <t>Wojewódzki Szpital Obserwacyjno - Zakaźny w Toruniu</t>
  </si>
  <si>
    <t>2006-2007</t>
  </si>
  <si>
    <t>Wojewódzka Przychodnia Zdrowia Psychicznego w Bydgoszczy</t>
  </si>
  <si>
    <t>Wojewódzka Przychodnia Sportowo-Lekarska w Bydgoszczy</t>
  </si>
  <si>
    <t>Jednostka realizująca</t>
  </si>
  <si>
    <t>Modernizacja, adaptacja obiektów szpitala oraz zakup sprzętu i aparatury medycznej</t>
  </si>
  <si>
    <t>Modernizacja oraz zakup sprzętu i aparatury medycznej</t>
  </si>
  <si>
    <t>Zakup sprzętu i aparatury medycznej</t>
  </si>
  <si>
    <t>Modernizacja przychodni oraz zakup sprzętu i aparatury medycznej</t>
  </si>
  <si>
    <t>Modernizacja, adaptacja, remont obiektów szpitala oraz zakup sprzętu i aparatury medycznej</t>
  </si>
  <si>
    <t>Modernizacja, adaptacja, remont obiektów szpitala oraz zakup sprzetu i aparatury medycznej</t>
  </si>
  <si>
    <t>Modernizacja, adaptacja, remont obiektów szpitala i zakup sprzętu i aparatury medycznej</t>
  </si>
  <si>
    <t>Modernizacja, remont obiektów szpitala oraz zakup sprzętu i aparatury medycznej</t>
  </si>
  <si>
    <t>Modernizacja, remont, zakup sprzętu i aparatury medycznej</t>
  </si>
  <si>
    <t xml:space="preserve"> Modernizacja, remont obiektów szpitala i zakup aparatury medycznej</t>
  </si>
  <si>
    <t>Modernizacja, remont pomieszczeń oraz zakup sprzętu i aparatury medycznej</t>
  </si>
  <si>
    <t>Budowa budynku łóżkowego wraz z Izbą Przyjęć przy ul. Floriana 12 i zakup sprzętu i aparatury medycznej</t>
  </si>
  <si>
    <t>Uniwersytet Mikołaja Kopernika w Toruniu</t>
  </si>
  <si>
    <t>Biblioteka Pedagogiczna w Toruniu</t>
  </si>
  <si>
    <t>Wojewodzki Szpital Dziecięcy w Toruniu</t>
  </si>
  <si>
    <t>Opera Nova w Bydgoszczy</t>
  </si>
  <si>
    <t>Wojewódzki wieloletni program inwestycyjny na lata 2005 - 2008</t>
  </si>
  <si>
    <t>Wieloletnie zadanie inwestycyjne</t>
  </si>
  <si>
    <t>Okres realizacji zadania rozp./zak.</t>
  </si>
  <si>
    <t>w tysiącach złotych</t>
  </si>
  <si>
    <t>Razem dział 851</t>
  </si>
  <si>
    <t xml:space="preserve">do 2006
</t>
  </si>
  <si>
    <t>do 2008</t>
  </si>
  <si>
    <t>2004-2006</t>
  </si>
  <si>
    <t>Samodzielne Wojewódzkie Centrum Stomatologii w Toruniu</t>
  </si>
  <si>
    <t>Bydgoskie Centrum Diabetologii i Endokrynologii w Bydgoszczy</t>
  </si>
  <si>
    <t xml:space="preserve">Regionalny Zespół Opieki Paliatywnej - Dom Sue Ryder w Bydgoszczy  </t>
  </si>
  <si>
    <t>Państwowa Wyższa Szkoła Zawodowa we Włocławku</t>
  </si>
  <si>
    <t>Przebudowa budynku</t>
  </si>
  <si>
    <t>Ośrodek Chopinowski w Szafarni</t>
  </si>
  <si>
    <t>2005-2008</t>
  </si>
  <si>
    <t>Wojewódzkie Centrum Reumatologii i Rehabilitacji w Bydgoszczy</t>
  </si>
  <si>
    <r>
      <t xml:space="preserve">II etap budowy szpitala -                                                  </t>
    </r>
    <r>
      <rPr>
        <sz val="12"/>
        <rFont val="Arial CE"/>
        <family val="0"/>
      </rPr>
      <t>Kontrakt Wojewódzki</t>
    </r>
  </si>
  <si>
    <t>Modernizacja obiektów i zakup aparatury i sprzętu medycznego</t>
  </si>
  <si>
    <t>-</t>
  </si>
  <si>
    <t>Przychodnia Specjalistyczna "OLK-MED" w Toruniu</t>
  </si>
  <si>
    <t>Remont obiektów</t>
  </si>
  <si>
    <t>Łączne nakłady finansowe</t>
  </si>
  <si>
    <t>Poniesione nakłady do 2005 r.</t>
  </si>
  <si>
    <t>z Budżetu Województwa</t>
  </si>
  <si>
    <t>inne źródła finansowania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</si>
  <si>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</si>
  <si>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</si>
  <si>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</si>
  <si>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</si>
  <si>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</si>
  <si>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</si>
  <si>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</si>
  <si>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</si>
  <si>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</si>
  <si>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</si>
  <si>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</si>
  <si>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</si>
  <si>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Adaptacja budynku dawnego szpitala wojskowego na potrzeby biblioteki pedagogicznej w Toruniu</t>
  </si>
  <si>
    <t>Razem dział 803</t>
  </si>
  <si>
    <t>Budowa wydziału Farmacji Collegium Medicum</t>
  </si>
  <si>
    <t>Rozbudowa Państwowej Wyższej Szkoły Zawodowej we Włocławku</t>
  </si>
  <si>
    <t xml:space="preserve">Woj. Szpital im. dr J. Biziela w Bydgoszczy </t>
  </si>
  <si>
    <t xml:space="preserve">Woj. Szpital Zespolony im. L.Rydygiera w Toruniu </t>
  </si>
  <si>
    <t>Woj. Szpital Dziecięcy im. J. Brudzińskiego w Bydgoszczy</t>
  </si>
  <si>
    <t>Woj. Szpital Obserwacyjno Zakaźny im. T. Browicza w Bydgoszczy</t>
  </si>
  <si>
    <t>Centrum Onkologii Szpital im. prof. Łukaszczyka w Bydgoszczy</t>
  </si>
  <si>
    <t>Modernizacja Centrum Diagnostyczno-Leczniczego we Włocławku filii Centrum Onkologii w Bydgoszczy</t>
  </si>
  <si>
    <t>13.</t>
  </si>
  <si>
    <t>14.</t>
  </si>
  <si>
    <t>Centrum Onkologii-Szpital im. prof. Łukaszczyka w Bydgoszczy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</si>
  <si>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</si>
  <si>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</si>
  <si>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</si>
  <si>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</si>
  <si>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</si>
  <si>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</si>
  <si>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</si>
  <si>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</si>
  <si>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</si>
  <si>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</si>
  <si>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</si>
  <si>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</si>
  <si>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</si>
  <si>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</si>
  <si>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</si>
  <si>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</si>
  <si>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</si>
  <si>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</si>
  <si>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Razem dział 921</t>
  </si>
  <si>
    <t xml:space="preserve">Razem dział 801     </t>
  </si>
  <si>
    <t>Kolejowe Sanatorium Uzdrowiskowe w Inowrocławiu</t>
  </si>
  <si>
    <t>Wojewódzki Szpital dla Nerwowo i Psychicznie Chorych w Świeciu</t>
  </si>
  <si>
    <t>Woj. Ośrodek Lecznictwa Psychiatrycznego w Toruniu</t>
  </si>
  <si>
    <t>Woj. Przychodnia Zdrowia Psychicznego w Bydgoszczy</t>
  </si>
  <si>
    <t>Woj. Przychodnia Dermatologiczna w Bydgoszczy</t>
  </si>
  <si>
    <t>Obwód Lecznictwa w Bydgoszczy</t>
  </si>
  <si>
    <t>Woj. Ośrodek Medycyny Pracy w Bydgoszczy</t>
  </si>
  <si>
    <t>Teatr im. W. Horzycy w Toruniu</t>
  </si>
  <si>
    <t>Budowa obiektu Opery Nova w Bydgoszczy</t>
  </si>
  <si>
    <t>Rozbudowa Ośrodka Chopinowskiego</t>
  </si>
  <si>
    <t xml:space="preserve">Razem dział 600     </t>
  </si>
  <si>
    <t>Urząd Marszałkowski w Toruniu</t>
  </si>
  <si>
    <t>2002-2006</t>
  </si>
  <si>
    <t>Zakup autobusów szynowych</t>
  </si>
  <si>
    <t>33.</t>
  </si>
  <si>
    <t>Modernizacja, remont obiektów i zakup ambulansów</t>
  </si>
  <si>
    <t>Wojewódzka Stacja Pogotowia Ratunkowego w Toruniu</t>
  </si>
  <si>
    <t>Przebudowa drogi wojewódzkiej Nr 534 Grudziądz-Rypin (etap II) od km 60+850 do km 61+650. Korekta łuków w m. Szafarnia</t>
  </si>
  <si>
    <t>2007-2008</t>
  </si>
  <si>
    <t>Przebudowaq drogi wojewódzkiej Nr 543 Paparzyn-Szabda</t>
  </si>
  <si>
    <t xml:space="preserve">Zarząd Dróg Wojewódzkich </t>
  </si>
  <si>
    <t>Zarząd Dróg Wojewódzkich w Bydgoszczy</t>
  </si>
  <si>
    <t>2006-2008</t>
  </si>
  <si>
    <t>34.</t>
  </si>
  <si>
    <t>35.</t>
  </si>
  <si>
    <t>Nakłady do poniesienia w latch 2006-2008 
kol. 9+11+12+14</t>
  </si>
  <si>
    <t>z Budżetu Państwa w 2006r.</t>
  </si>
  <si>
    <t>Nakłady na 2006r.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</si>
</sst>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[$-415]d\ mmmm\ yyyy"/>
    <numFmt numFmtId="166" formatCode="#,##0.00_ ;\-#,##0.00\ "/>
    <numFmt numFmtId="167" formatCode="_-* #,##0.0\ &quot;zł&quot;_-;\-* #,##0.0\ &quot;zł&quot;_-;_-* &quot;-&quot;?\ &quot;zł&quot;_-;_-@_-"/>
    <numFmt numFmtId="168" formatCode="#,##0.0_ ;\-#,##0.0\ "/>
    <numFmt numFmtId="169" formatCode="#,##0.0"/>
  </numFmts>
  <fonts count="15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u val="single"/>
      <sz val="7.5"/>
      <color indexed="12"/>
      <name val="ARIAL PL"/>
      <family val="0"/>
    </font>
    <font>
      <u val="single"/>
      <sz val="7.5"/>
      <color indexed="36"/>
      <name val="ARIAL P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 PL"/>
      <family val="0"/>
    </font>
    <font>
      <sz val="12"/>
      <name val="Arial"/>
      <family val="2"/>
    </font>
    <font>
      <b/>
      <sz val="12"/>
      <name val="Arial P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41" fontId="7" fillId="2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164" fontId="10" fillId="2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wrapText="1"/>
    </xf>
    <xf numFmtId="164" fontId="10" fillId="2" borderId="4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wrapText="1"/>
    </xf>
    <xf numFmtId="41" fontId="10" fillId="2" borderId="2" xfId="0" applyNumberFormat="1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/>
    </xf>
    <xf numFmtId="0" fontId="13" fillId="3" borderId="9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wrapText="1"/>
    </xf>
    <xf numFmtId="164" fontId="0" fillId="2" borderId="17" xfId="0" applyNumberForma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41" fontId="10" fillId="2" borderId="1" xfId="0" applyNumberFormat="1" applyFont="1" applyFill="1" applyBorder="1" applyAlignment="1">
      <alignment horizontal="center" wrapText="1"/>
    </xf>
    <xf numFmtId="41" fontId="10" fillId="2" borderId="2" xfId="0" applyNumberFormat="1" applyFont="1" applyFill="1" applyBorder="1" applyAlignment="1">
      <alignment horizontal="center" wrapText="1"/>
    </xf>
    <xf numFmtId="41" fontId="10" fillId="0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3" fontId="12" fillId="2" borderId="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right"/>
    </xf>
    <xf numFmtId="43" fontId="12" fillId="2" borderId="5" xfId="0" applyNumberFormat="1" applyFont="1" applyFill="1" applyBorder="1" applyAlignment="1">
      <alignment horizontal="center"/>
    </xf>
    <xf numFmtId="168" fontId="10" fillId="2" borderId="1" xfId="0" applyNumberFormat="1" applyFont="1" applyFill="1" applyBorder="1" applyAlignment="1">
      <alignment horizontal="center" wrapText="1"/>
    </xf>
    <xf numFmtId="168" fontId="9" fillId="2" borderId="1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vertical="center"/>
    </xf>
    <xf numFmtId="164" fontId="14" fillId="2" borderId="20" xfId="0" applyNumberFormat="1" applyFont="1" applyFill="1" applyBorder="1" applyAlignment="1">
      <alignment horizontal="center" vertical="center" wrapText="1"/>
    </xf>
    <xf numFmtId="169" fontId="9" fillId="2" borderId="21" xfId="0" applyNumberFormat="1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left" vertical="center" wrapText="1"/>
    </xf>
    <xf numFmtId="168" fontId="10" fillId="2" borderId="23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19" xfId="0" applyNumberFormat="1" applyFont="1" applyFill="1" applyBorder="1" applyAlignment="1">
      <alignment horizontal="center" vertical="center" wrapText="1"/>
    </xf>
    <xf numFmtId="164" fontId="12" fillId="2" borderId="23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68" fontId="10" fillId="2" borderId="3" xfId="0" applyNumberFormat="1" applyFont="1" applyFill="1" applyBorder="1" applyAlignment="1">
      <alignment horizont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8" fontId="9" fillId="2" borderId="11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164" fontId="12" fillId="2" borderId="28" xfId="0" applyNumberFormat="1" applyFont="1" applyFill="1" applyBorder="1" applyAlignment="1">
      <alignment horizontal="center" vertical="center" wrapText="1"/>
    </xf>
    <xf numFmtId="164" fontId="0" fillId="2" borderId="29" xfId="0" applyNumberFormat="1" applyFill="1" applyBorder="1" applyAlignment="1">
      <alignment horizontal="center" vertical="center" wrapText="1"/>
    </xf>
    <xf numFmtId="164" fontId="0" fillId="2" borderId="30" xfId="0" applyNumberForma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7"/>
  <sheetViews>
    <sheetView tabSelected="1" zoomScale="70" zoomScaleNormal="70" zoomScaleSheetLayoutView="75" workbookViewId="0" topLeftCell="E13">
      <selection activeCell="L26" sqref="L26"/>
    </sheetView>
  </sheetViews>
  <sheetFormatPr defaultColWidth="9.00390625" defaultRowHeight="12.75"/>
  <cols>
    <col min="1" max="2" width="9.375" style="1" customWidth="1"/>
    <col min="3" max="3" width="48.375" style="1" customWidth="1"/>
    <col min="4" max="4" width="69.50390625" style="1" customWidth="1"/>
    <col min="5" max="5" width="18.50390625" style="1" customWidth="1"/>
    <col min="6" max="6" width="19.875" style="1" customWidth="1"/>
    <col min="7" max="7" width="20.00390625" style="1" customWidth="1"/>
    <col min="8" max="8" width="22.625" style="1" customWidth="1"/>
    <col min="9" max="10" width="20.50390625" style="1" customWidth="1"/>
    <col min="11" max="11" width="19.50390625" style="1" customWidth="1"/>
    <col min="12" max="13" width="19.375" style="1" customWidth="1"/>
    <col min="14" max="14" width="19.125" style="1" customWidth="1"/>
    <col min="15" max="16384" width="8.875" style="1" customWidth="1"/>
  </cols>
  <sheetData>
    <row r="1" spans="1:13" ht="63.75" customHeight="1">
      <c r="A1" s="133" t="s">
        <v>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0"/>
    </row>
    <row r="2" spans="1:14" ht="15" customHeight="1" thickBot="1">
      <c r="A2" s="10"/>
      <c r="B2" s="10"/>
      <c r="C2" s="10"/>
      <c r="D2" s="10"/>
      <c r="E2" s="10"/>
      <c r="F2" s="10"/>
      <c r="G2" s="10"/>
      <c r="H2" s="10"/>
      <c r="I2" s="120" t="s">
        <v>34</v>
      </c>
      <c r="J2" s="120"/>
      <c r="K2" s="120"/>
      <c r="L2" s="120"/>
      <c r="M2" s="120"/>
      <c r="N2" s="120"/>
    </row>
    <row r="3" spans="1:14" ht="45.75" customHeight="1">
      <c r="A3" s="134" t="s">
        <v>2</v>
      </c>
      <c r="B3" s="136" t="s">
        <v>0</v>
      </c>
      <c r="C3" s="121" t="s">
        <v>32</v>
      </c>
      <c r="D3" s="121" t="s">
        <v>14</v>
      </c>
      <c r="E3" s="121" t="s">
        <v>33</v>
      </c>
      <c r="F3" s="121" t="s">
        <v>52</v>
      </c>
      <c r="G3" s="121" t="s">
        <v>53</v>
      </c>
      <c r="H3" s="121" t="s">
        <v>126</v>
      </c>
      <c r="I3" s="125" t="s">
        <v>128</v>
      </c>
      <c r="J3" s="127" t="s">
        <v>54</v>
      </c>
      <c r="K3" s="128"/>
      <c r="L3" s="129"/>
      <c r="M3" s="114" t="s">
        <v>127</v>
      </c>
      <c r="N3" s="118" t="s">
        <v>55</v>
      </c>
    </row>
    <row r="4" spans="1:14" ht="45.75" customHeight="1">
      <c r="A4" s="135"/>
      <c r="B4" s="137"/>
      <c r="C4" s="122"/>
      <c r="D4" s="122"/>
      <c r="E4" s="122"/>
      <c r="F4" s="122"/>
      <c r="G4" s="122"/>
      <c r="H4" s="122"/>
      <c r="I4" s="126"/>
      <c r="J4" s="7">
        <v>2006</v>
      </c>
      <c r="K4" s="7">
        <v>2007</v>
      </c>
      <c r="L4" s="7">
        <v>2008</v>
      </c>
      <c r="M4" s="115"/>
      <c r="N4" s="119"/>
    </row>
    <row r="5" spans="1:14" ht="12.75">
      <c r="A5" s="57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107">
        <v>13</v>
      </c>
      <c r="N5" s="58">
        <v>14</v>
      </c>
    </row>
    <row r="6" spans="1:14" ht="45.75" customHeight="1">
      <c r="A6" s="59" t="s">
        <v>56</v>
      </c>
      <c r="B6" s="21">
        <v>600</v>
      </c>
      <c r="C6" s="22" t="s">
        <v>114</v>
      </c>
      <c r="D6" s="22" t="s">
        <v>112</v>
      </c>
      <c r="E6" s="66" t="s">
        <v>113</v>
      </c>
      <c r="F6" s="104">
        <v>35833688</v>
      </c>
      <c r="G6" s="104">
        <v>31710030</v>
      </c>
      <c r="H6" s="104">
        <f>F6-G6</f>
        <v>4123658</v>
      </c>
      <c r="I6" s="104">
        <v>4123658</v>
      </c>
      <c r="J6" s="104">
        <v>4123658</v>
      </c>
      <c r="K6" s="96" t="s">
        <v>49</v>
      </c>
      <c r="L6" s="96" t="s">
        <v>49</v>
      </c>
      <c r="M6" s="108"/>
      <c r="N6" s="97" t="s">
        <v>49</v>
      </c>
    </row>
    <row r="7" spans="1:14" ht="45.75" customHeight="1">
      <c r="A7" s="59" t="s">
        <v>57</v>
      </c>
      <c r="B7" s="21">
        <v>600</v>
      </c>
      <c r="C7" s="5" t="s">
        <v>118</v>
      </c>
      <c r="D7" s="5" t="s">
        <v>121</v>
      </c>
      <c r="E7" s="77" t="s">
        <v>119</v>
      </c>
      <c r="F7" s="85">
        <v>3500000</v>
      </c>
      <c r="G7" s="42" t="s">
        <v>49</v>
      </c>
      <c r="H7" s="85">
        <v>3500000</v>
      </c>
      <c r="I7" s="42" t="s">
        <v>49</v>
      </c>
      <c r="J7" s="42" t="s">
        <v>49</v>
      </c>
      <c r="K7" s="78">
        <v>800000</v>
      </c>
      <c r="L7" s="78">
        <v>2700000</v>
      </c>
      <c r="M7" s="42" t="s">
        <v>49</v>
      </c>
      <c r="N7" s="63" t="s">
        <v>49</v>
      </c>
    </row>
    <row r="8" spans="1:14" ht="45.75" customHeight="1" thickBot="1">
      <c r="A8" s="99" t="s">
        <v>58</v>
      </c>
      <c r="B8" s="100">
        <v>600</v>
      </c>
      <c r="C8" s="93" t="s">
        <v>120</v>
      </c>
      <c r="D8" s="93" t="s">
        <v>122</v>
      </c>
      <c r="E8" s="95" t="s">
        <v>123</v>
      </c>
      <c r="F8" s="94">
        <v>16717000</v>
      </c>
      <c r="G8" s="101" t="s">
        <v>49</v>
      </c>
      <c r="H8" s="94">
        <f>I8+K8+L8</f>
        <v>16717000</v>
      </c>
      <c r="I8" s="94">
        <v>5500000</v>
      </c>
      <c r="J8" s="94">
        <v>5500000</v>
      </c>
      <c r="K8" s="98">
        <v>5610000</v>
      </c>
      <c r="L8" s="98">
        <v>5607000</v>
      </c>
      <c r="M8" s="42" t="s">
        <v>49</v>
      </c>
      <c r="N8" s="102" t="s">
        <v>49</v>
      </c>
    </row>
    <row r="9" spans="1:14" ht="45" customHeight="1" thickBot="1">
      <c r="A9" s="116" t="s">
        <v>111</v>
      </c>
      <c r="B9" s="123"/>
      <c r="C9" s="123"/>
      <c r="D9" s="123"/>
      <c r="E9" s="124"/>
      <c r="F9" s="44">
        <f>F6+F7+F8</f>
        <v>56050688</v>
      </c>
      <c r="G9" s="44">
        <f>G6</f>
        <v>31710030</v>
      </c>
      <c r="H9" s="44">
        <f>H6+H7+H8</f>
        <v>24340658</v>
      </c>
      <c r="I9" s="44">
        <f>I6+I8</f>
        <v>9623658</v>
      </c>
      <c r="J9" s="105">
        <f>J6+J8</f>
        <v>9623658</v>
      </c>
      <c r="K9" s="103">
        <f>K7+K8</f>
        <v>6410000</v>
      </c>
      <c r="L9" s="52">
        <f>L7+L8</f>
        <v>8307000</v>
      </c>
      <c r="M9" s="47" t="s">
        <v>49</v>
      </c>
      <c r="N9" s="47" t="s">
        <v>49</v>
      </c>
    </row>
    <row r="10" spans="1:14" ht="45.75" customHeight="1" thickBot="1">
      <c r="A10" s="59" t="s">
        <v>59</v>
      </c>
      <c r="B10" s="39">
        <v>801</v>
      </c>
      <c r="C10" s="40" t="s">
        <v>68</v>
      </c>
      <c r="D10" s="22" t="s">
        <v>28</v>
      </c>
      <c r="E10" s="79" t="s">
        <v>38</v>
      </c>
      <c r="F10" s="16">
        <v>7947242</v>
      </c>
      <c r="G10" s="16">
        <v>5754042</v>
      </c>
      <c r="H10" s="41">
        <f>I10</f>
        <v>2193200</v>
      </c>
      <c r="I10" s="16">
        <v>2193200</v>
      </c>
      <c r="J10" s="16">
        <v>2193200</v>
      </c>
      <c r="K10" s="80" t="s">
        <v>49</v>
      </c>
      <c r="L10" s="42" t="s">
        <v>49</v>
      </c>
      <c r="M10" s="42" t="s">
        <v>49</v>
      </c>
      <c r="N10" s="60"/>
    </row>
    <row r="11" spans="1:14" ht="45" customHeight="1" thickBot="1">
      <c r="A11" s="116" t="s">
        <v>100</v>
      </c>
      <c r="B11" s="123"/>
      <c r="C11" s="123"/>
      <c r="D11" s="123"/>
      <c r="E11" s="124"/>
      <c r="F11" s="44">
        <f>F10</f>
        <v>7947242</v>
      </c>
      <c r="G11" s="44">
        <f>G10</f>
        <v>5754042</v>
      </c>
      <c r="H11" s="44">
        <f>H10</f>
        <v>2193200</v>
      </c>
      <c r="I11" s="44">
        <f>I10</f>
        <v>2193200</v>
      </c>
      <c r="J11" s="105">
        <f>J10</f>
        <v>2193200</v>
      </c>
      <c r="K11" s="46" t="s">
        <v>49</v>
      </c>
      <c r="L11" s="48" t="s">
        <v>49</v>
      </c>
      <c r="M11" s="47" t="s">
        <v>49</v>
      </c>
      <c r="N11" s="47" t="s">
        <v>49</v>
      </c>
    </row>
    <row r="12" spans="1:14" ht="45" customHeight="1">
      <c r="A12" s="61" t="s">
        <v>60</v>
      </c>
      <c r="B12" s="39">
        <v>803</v>
      </c>
      <c r="C12" s="40" t="s">
        <v>70</v>
      </c>
      <c r="D12" s="23" t="s">
        <v>27</v>
      </c>
      <c r="E12" s="67" t="s">
        <v>4</v>
      </c>
      <c r="F12" s="16">
        <v>23830600</v>
      </c>
      <c r="G12" s="17">
        <v>3410851</v>
      </c>
      <c r="H12" s="41">
        <f>I12</f>
        <v>20419749</v>
      </c>
      <c r="I12" s="16">
        <v>20419749</v>
      </c>
      <c r="J12" s="16">
        <v>20419749</v>
      </c>
      <c r="K12" s="43" t="s">
        <v>49</v>
      </c>
      <c r="L12" s="43" t="s">
        <v>49</v>
      </c>
      <c r="M12" s="110"/>
      <c r="N12" s="62"/>
    </row>
    <row r="13" spans="1:14" ht="45" customHeight="1" thickBot="1">
      <c r="A13" s="61" t="s">
        <v>61</v>
      </c>
      <c r="B13" s="21">
        <v>803</v>
      </c>
      <c r="C13" s="22" t="s">
        <v>71</v>
      </c>
      <c r="D13" s="22" t="s">
        <v>42</v>
      </c>
      <c r="E13" s="66" t="s">
        <v>11</v>
      </c>
      <c r="F13" s="9">
        <v>10000000</v>
      </c>
      <c r="G13" s="42" t="s">
        <v>49</v>
      </c>
      <c r="H13" s="15">
        <v>10000000</v>
      </c>
      <c r="I13" s="9">
        <v>5000000</v>
      </c>
      <c r="J13" s="9">
        <v>5000000</v>
      </c>
      <c r="K13" s="9">
        <v>5000000</v>
      </c>
      <c r="L13" s="42" t="s">
        <v>49</v>
      </c>
      <c r="M13" s="109"/>
      <c r="N13" s="60"/>
    </row>
    <row r="14" spans="1:14" ht="45" customHeight="1" thickBot="1">
      <c r="A14" s="116" t="s">
        <v>69</v>
      </c>
      <c r="B14" s="117"/>
      <c r="C14" s="117"/>
      <c r="D14" s="117"/>
      <c r="E14" s="117"/>
      <c r="F14" s="44">
        <f>F12+F13</f>
        <v>33830600</v>
      </c>
      <c r="G14" s="44">
        <f>G12</f>
        <v>3410851</v>
      </c>
      <c r="H14" s="45">
        <f>H12+H13</f>
        <v>30419749</v>
      </c>
      <c r="I14" s="44">
        <f>I12+I13</f>
        <v>25419749</v>
      </c>
      <c r="J14" s="45">
        <f>J12+J13</f>
        <v>25419749</v>
      </c>
      <c r="K14" s="44">
        <f>K13</f>
        <v>5000000</v>
      </c>
      <c r="L14" s="48" t="s">
        <v>49</v>
      </c>
      <c r="M14" s="48" t="s">
        <v>49</v>
      </c>
      <c r="N14" s="48" t="s">
        <v>49</v>
      </c>
    </row>
    <row r="15" spans="1:14" ht="45" customHeight="1">
      <c r="A15" s="61" t="s">
        <v>62</v>
      </c>
      <c r="B15" s="4">
        <v>851</v>
      </c>
      <c r="C15" s="18" t="s">
        <v>19</v>
      </c>
      <c r="D15" s="19" t="s">
        <v>72</v>
      </c>
      <c r="E15" s="68" t="s">
        <v>3</v>
      </c>
      <c r="F15" s="12">
        <v>22092000</v>
      </c>
      <c r="G15" s="12">
        <v>3000000</v>
      </c>
      <c r="H15" s="12">
        <f>I15+K15</f>
        <v>19092000</v>
      </c>
      <c r="I15" s="13">
        <v>8000000</v>
      </c>
      <c r="J15" s="13">
        <v>8000000</v>
      </c>
      <c r="K15" s="13">
        <v>11092000</v>
      </c>
      <c r="L15" s="26" t="s">
        <v>49</v>
      </c>
      <c r="M15" s="43" t="s">
        <v>49</v>
      </c>
      <c r="N15" s="63" t="s">
        <v>49</v>
      </c>
    </row>
    <row r="16" spans="1:14" ht="45" customHeight="1">
      <c r="A16" s="61" t="s">
        <v>63</v>
      </c>
      <c r="B16" s="4">
        <v>851</v>
      </c>
      <c r="C16" s="18" t="s">
        <v>20</v>
      </c>
      <c r="D16" s="19" t="s">
        <v>73</v>
      </c>
      <c r="E16" s="68" t="s">
        <v>45</v>
      </c>
      <c r="F16" s="8">
        <v>42342000</v>
      </c>
      <c r="G16" s="12">
        <v>1220375</v>
      </c>
      <c r="H16" s="12">
        <f>I16+K16+L16</f>
        <v>41121625</v>
      </c>
      <c r="I16" s="14">
        <v>10779625</v>
      </c>
      <c r="J16" s="14">
        <v>10779625</v>
      </c>
      <c r="K16" s="14">
        <v>10000000</v>
      </c>
      <c r="L16" s="14">
        <v>20342000</v>
      </c>
      <c r="M16" s="26" t="s">
        <v>49</v>
      </c>
      <c r="N16" s="63" t="s">
        <v>49</v>
      </c>
    </row>
    <row r="17" spans="1:14" ht="45" customHeight="1">
      <c r="A17" s="61" t="s">
        <v>64</v>
      </c>
      <c r="B17" s="4">
        <v>851</v>
      </c>
      <c r="C17" s="19" t="s">
        <v>21</v>
      </c>
      <c r="D17" s="18" t="s">
        <v>6</v>
      </c>
      <c r="E17" s="69" t="s">
        <v>3</v>
      </c>
      <c r="F17" s="8">
        <v>20730000</v>
      </c>
      <c r="G17" s="12">
        <v>780000</v>
      </c>
      <c r="H17" s="78">
        <f>F17-G17</f>
        <v>19950000</v>
      </c>
      <c r="I17" s="78">
        <v>9950000</v>
      </c>
      <c r="J17" s="78">
        <v>9950000</v>
      </c>
      <c r="K17" s="14">
        <v>10000000</v>
      </c>
      <c r="L17" s="26" t="s">
        <v>49</v>
      </c>
      <c r="M17" s="26" t="s">
        <v>49</v>
      </c>
      <c r="N17" s="63" t="s">
        <v>49</v>
      </c>
    </row>
    <row r="18" spans="1:14" ht="45" customHeight="1">
      <c r="A18" s="61" t="s">
        <v>65</v>
      </c>
      <c r="B18" s="4">
        <v>851</v>
      </c>
      <c r="C18" s="18" t="s">
        <v>19</v>
      </c>
      <c r="D18" s="19" t="s">
        <v>74</v>
      </c>
      <c r="E18" s="70" t="s">
        <v>45</v>
      </c>
      <c r="F18" s="14">
        <v>5311000</v>
      </c>
      <c r="G18" s="12">
        <v>549823</v>
      </c>
      <c r="H18" s="12">
        <f>I18+K18+L18</f>
        <v>4761177</v>
      </c>
      <c r="I18" s="14">
        <v>2579177</v>
      </c>
      <c r="J18" s="14">
        <v>2579177</v>
      </c>
      <c r="K18" s="14">
        <v>2000000</v>
      </c>
      <c r="L18" s="14">
        <v>182000</v>
      </c>
      <c r="M18" s="26" t="s">
        <v>49</v>
      </c>
      <c r="N18" s="63" t="s">
        <v>49</v>
      </c>
    </row>
    <row r="19" spans="1:14" ht="45" customHeight="1">
      <c r="A19" s="61" t="s">
        <v>66</v>
      </c>
      <c r="B19" s="4">
        <v>851</v>
      </c>
      <c r="C19" s="18" t="s">
        <v>26</v>
      </c>
      <c r="D19" s="19" t="s">
        <v>75</v>
      </c>
      <c r="E19" s="70" t="s">
        <v>3</v>
      </c>
      <c r="F19" s="14">
        <v>11218000</v>
      </c>
      <c r="G19" s="12">
        <v>257730</v>
      </c>
      <c r="H19" s="12">
        <f>I19+K19</f>
        <v>10960270</v>
      </c>
      <c r="I19" s="14">
        <v>4945270</v>
      </c>
      <c r="J19" s="14">
        <v>4945270</v>
      </c>
      <c r="K19" s="14">
        <v>6015000</v>
      </c>
      <c r="L19" s="26" t="s">
        <v>49</v>
      </c>
      <c r="M19" s="26" t="s">
        <v>49</v>
      </c>
      <c r="N19" s="63" t="s">
        <v>49</v>
      </c>
    </row>
    <row r="20" spans="1:14" ht="45" customHeight="1">
      <c r="A20" s="61" t="s">
        <v>67</v>
      </c>
      <c r="B20" s="29">
        <v>851</v>
      </c>
      <c r="C20" s="49" t="s">
        <v>77</v>
      </c>
      <c r="D20" s="49" t="s">
        <v>76</v>
      </c>
      <c r="E20" s="71" t="s">
        <v>5</v>
      </c>
      <c r="F20" s="35">
        <v>24800000</v>
      </c>
      <c r="G20" s="51" t="s">
        <v>49</v>
      </c>
      <c r="H20" s="33">
        <v>24800000</v>
      </c>
      <c r="I20" s="53">
        <v>8000000</v>
      </c>
      <c r="J20" s="53">
        <v>8000000</v>
      </c>
      <c r="K20" s="50" t="s">
        <v>49</v>
      </c>
      <c r="L20" s="50" t="s">
        <v>49</v>
      </c>
      <c r="M20" s="26" t="s">
        <v>49</v>
      </c>
      <c r="N20" s="64">
        <v>16800000</v>
      </c>
    </row>
    <row r="21" spans="1:14" ht="45" customHeight="1">
      <c r="A21" s="61" t="s">
        <v>78</v>
      </c>
      <c r="B21" s="4">
        <v>851</v>
      </c>
      <c r="C21" s="6" t="s">
        <v>15</v>
      </c>
      <c r="D21" s="5" t="s">
        <v>80</v>
      </c>
      <c r="E21" s="69" t="s">
        <v>3</v>
      </c>
      <c r="F21" s="8">
        <v>17464000</v>
      </c>
      <c r="G21" s="12">
        <v>7634380</v>
      </c>
      <c r="H21" s="12">
        <f>I21+K21</f>
        <v>9829620</v>
      </c>
      <c r="I21" s="8">
        <v>4433620</v>
      </c>
      <c r="J21" s="8">
        <v>4433620</v>
      </c>
      <c r="K21" s="8">
        <v>5396000</v>
      </c>
      <c r="L21" s="26" t="s">
        <v>49</v>
      </c>
      <c r="M21" s="26" t="s">
        <v>49</v>
      </c>
      <c r="N21" s="63" t="s">
        <v>49</v>
      </c>
    </row>
    <row r="22" spans="1:14" ht="45" customHeight="1">
      <c r="A22" s="61" t="s">
        <v>79</v>
      </c>
      <c r="B22" s="4">
        <v>851</v>
      </c>
      <c r="C22" s="5" t="s">
        <v>19</v>
      </c>
      <c r="D22" s="6" t="s">
        <v>7</v>
      </c>
      <c r="E22" s="69" t="s">
        <v>3</v>
      </c>
      <c r="F22" s="14">
        <v>8557000</v>
      </c>
      <c r="G22" s="12">
        <v>1525160</v>
      </c>
      <c r="H22" s="12">
        <f>I22+K22</f>
        <v>7031840</v>
      </c>
      <c r="I22" s="14">
        <v>5134840</v>
      </c>
      <c r="J22" s="14">
        <v>5134840</v>
      </c>
      <c r="K22" s="14">
        <v>1897000</v>
      </c>
      <c r="L22" s="26" t="s">
        <v>49</v>
      </c>
      <c r="M22" s="26" t="s">
        <v>49</v>
      </c>
      <c r="N22" s="63" t="s">
        <v>49</v>
      </c>
    </row>
    <row r="23" spans="1:14" ht="45" customHeight="1">
      <c r="A23" s="61" t="s">
        <v>81</v>
      </c>
      <c r="B23" s="4">
        <v>851</v>
      </c>
      <c r="C23" s="18" t="s">
        <v>22</v>
      </c>
      <c r="D23" s="19" t="s">
        <v>10</v>
      </c>
      <c r="E23" s="70" t="s">
        <v>11</v>
      </c>
      <c r="F23" s="14">
        <v>650000</v>
      </c>
      <c r="G23" s="26" t="s">
        <v>49</v>
      </c>
      <c r="H23" s="12">
        <v>650000</v>
      </c>
      <c r="I23" s="14">
        <v>400000</v>
      </c>
      <c r="J23" s="14">
        <v>400000</v>
      </c>
      <c r="K23" s="14">
        <v>250000</v>
      </c>
      <c r="L23" s="26" t="s">
        <v>49</v>
      </c>
      <c r="M23" s="26" t="s">
        <v>49</v>
      </c>
      <c r="N23" s="63" t="s">
        <v>49</v>
      </c>
    </row>
    <row r="24" spans="1:14" ht="45" customHeight="1">
      <c r="A24" s="61" t="s">
        <v>82</v>
      </c>
      <c r="B24" s="29">
        <v>851</v>
      </c>
      <c r="C24" s="30" t="s">
        <v>22</v>
      </c>
      <c r="D24" s="31" t="s">
        <v>41</v>
      </c>
      <c r="E24" s="72" t="s">
        <v>11</v>
      </c>
      <c r="F24" s="35">
        <v>400000</v>
      </c>
      <c r="G24" s="26" t="s">
        <v>49</v>
      </c>
      <c r="H24" s="33">
        <v>400000</v>
      </c>
      <c r="I24" s="28">
        <v>200000</v>
      </c>
      <c r="J24" s="28">
        <v>200000</v>
      </c>
      <c r="K24" s="28">
        <v>200000</v>
      </c>
      <c r="L24" s="32" t="s">
        <v>49</v>
      </c>
      <c r="M24" s="26" t="s">
        <v>49</v>
      </c>
      <c r="N24" s="63" t="s">
        <v>49</v>
      </c>
    </row>
    <row r="25" spans="1:14" ht="45" customHeight="1">
      <c r="A25" s="61" t="s">
        <v>83</v>
      </c>
      <c r="B25" s="25">
        <v>851</v>
      </c>
      <c r="C25" s="38" t="s">
        <v>48</v>
      </c>
      <c r="D25" s="81" t="s">
        <v>6</v>
      </c>
      <c r="E25" s="73" t="s">
        <v>4</v>
      </c>
      <c r="F25" s="82">
        <v>1924216</v>
      </c>
      <c r="G25" s="82">
        <v>1424216</v>
      </c>
      <c r="H25" s="83">
        <f>I25</f>
        <v>500000</v>
      </c>
      <c r="I25" s="54">
        <v>500000</v>
      </c>
      <c r="J25" s="54">
        <v>500000</v>
      </c>
      <c r="K25" s="26" t="s">
        <v>49</v>
      </c>
      <c r="L25" s="26" t="s">
        <v>49</v>
      </c>
      <c r="M25" s="80" t="s">
        <v>49</v>
      </c>
      <c r="N25" s="63" t="s">
        <v>49</v>
      </c>
    </row>
    <row r="26" spans="1:14" ht="45" customHeight="1">
      <c r="A26" s="61" t="s">
        <v>84</v>
      </c>
      <c r="B26" s="21">
        <v>851</v>
      </c>
      <c r="C26" s="24" t="s">
        <v>47</v>
      </c>
      <c r="D26" s="27" t="s">
        <v>29</v>
      </c>
      <c r="E26" s="74" t="s">
        <v>37</v>
      </c>
      <c r="F26" s="28">
        <v>77074158</v>
      </c>
      <c r="G26" s="28">
        <v>39236113</v>
      </c>
      <c r="H26" s="113">
        <f>F26-G26</f>
        <v>37838045</v>
      </c>
      <c r="I26" s="28">
        <v>8800000</v>
      </c>
      <c r="J26" s="26" t="s">
        <v>49</v>
      </c>
      <c r="K26" s="28">
        <v>12500000</v>
      </c>
      <c r="L26" s="28">
        <v>16538045</v>
      </c>
      <c r="M26" s="112">
        <v>8800000</v>
      </c>
      <c r="N26" s="63" t="s">
        <v>49</v>
      </c>
    </row>
    <row r="27" spans="1:14" ht="45" customHeight="1">
      <c r="A27" s="61" t="s">
        <v>85</v>
      </c>
      <c r="B27" s="29">
        <v>851</v>
      </c>
      <c r="C27" s="37" t="s">
        <v>51</v>
      </c>
      <c r="D27" s="34" t="s">
        <v>101</v>
      </c>
      <c r="E27" s="75" t="s">
        <v>11</v>
      </c>
      <c r="F27" s="35">
        <v>250000</v>
      </c>
      <c r="G27" s="26" t="s">
        <v>49</v>
      </c>
      <c r="H27" s="33">
        <v>250000</v>
      </c>
      <c r="I27" s="35">
        <v>150000</v>
      </c>
      <c r="J27" s="35">
        <v>150000</v>
      </c>
      <c r="K27" s="35">
        <v>100000</v>
      </c>
      <c r="L27" s="32" t="s">
        <v>49</v>
      </c>
      <c r="M27" s="26" t="s">
        <v>49</v>
      </c>
      <c r="N27" s="63" t="s">
        <v>49</v>
      </c>
    </row>
    <row r="28" spans="1:14" ht="45" customHeight="1">
      <c r="A28" s="61" t="s">
        <v>86</v>
      </c>
      <c r="B28" s="4">
        <v>851</v>
      </c>
      <c r="C28" s="5" t="s">
        <v>23</v>
      </c>
      <c r="D28" s="5" t="s">
        <v>102</v>
      </c>
      <c r="E28" s="68" t="s">
        <v>3</v>
      </c>
      <c r="F28" s="14">
        <v>3750000</v>
      </c>
      <c r="G28" s="12">
        <v>39640</v>
      </c>
      <c r="H28" s="12">
        <f>I28+K28</f>
        <v>3710360</v>
      </c>
      <c r="I28" s="14">
        <v>1210360</v>
      </c>
      <c r="J28" s="14">
        <v>1210360</v>
      </c>
      <c r="K28" s="14">
        <v>2500000</v>
      </c>
      <c r="L28" s="26" t="s">
        <v>49</v>
      </c>
      <c r="M28" s="26" t="s">
        <v>49</v>
      </c>
      <c r="N28" s="63" t="s">
        <v>49</v>
      </c>
    </row>
    <row r="29" spans="1:14" ht="45.75" customHeight="1">
      <c r="A29" s="61" t="s">
        <v>87</v>
      </c>
      <c r="B29" s="4">
        <v>851</v>
      </c>
      <c r="C29" s="5" t="s">
        <v>24</v>
      </c>
      <c r="D29" s="6" t="s">
        <v>103</v>
      </c>
      <c r="E29" s="69" t="s">
        <v>4</v>
      </c>
      <c r="F29" s="8">
        <v>650000</v>
      </c>
      <c r="G29" s="12">
        <v>330000</v>
      </c>
      <c r="H29" s="12">
        <f>I29</f>
        <v>320000</v>
      </c>
      <c r="I29" s="8">
        <v>320000</v>
      </c>
      <c r="J29" s="8">
        <v>320000</v>
      </c>
      <c r="K29" s="26" t="s">
        <v>49</v>
      </c>
      <c r="L29" s="26" t="s">
        <v>49</v>
      </c>
      <c r="M29" s="26" t="s">
        <v>49</v>
      </c>
      <c r="N29" s="63" t="s">
        <v>49</v>
      </c>
    </row>
    <row r="30" spans="1:14" ht="45.75" customHeight="1">
      <c r="A30" s="61" t="s">
        <v>88</v>
      </c>
      <c r="B30" s="4">
        <v>851</v>
      </c>
      <c r="C30" s="5" t="s">
        <v>17</v>
      </c>
      <c r="D30" s="6" t="s">
        <v>12</v>
      </c>
      <c r="E30" s="76" t="s">
        <v>11</v>
      </c>
      <c r="F30" s="8">
        <v>500000</v>
      </c>
      <c r="G30" s="26" t="s">
        <v>49</v>
      </c>
      <c r="H30" s="12">
        <v>500000</v>
      </c>
      <c r="I30" s="8">
        <v>200000</v>
      </c>
      <c r="J30" s="8">
        <v>200000</v>
      </c>
      <c r="K30" s="8">
        <v>300000</v>
      </c>
      <c r="L30" s="26" t="s">
        <v>49</v>
      </c>
      <c r="M30" s="26" t="s">
        <v>49</v>
      </c>
      <c r="N30" s="63" t="s">
        <v>49</v>
      </c>
    </row>
    <row r="31" spans="1:14" ht="45.75" customHeight="1">
      <c r="A31" s="61" t="s">
        <v>89</v>
      </c>
      <c r="B31" s="25">
        <v>851</v>
      </c>
      <c r="C31" s="38" t="s">
        <v>48</v>
      </c>
      <c r="D31" s="81" t="s">
        <v>104</v>
      </c>
      <c r="E31" s="84" t="s">
        <v>4</v>
      </c>
      <c r="F31" s="82">
        <v>600000</v>
      </c>
      <c r="G31" s="82">
        <v>356667</v>
      </c>
      <c r="H31" s="83">
        <f>I31</f>
        <v>243333</v>
      </c>
      <c r="I31" s="82">
        <v>243333</v>
      </c>
      <c r="J31" s="82">
        <v>243333</v>
      </c>
      <c r="K31" s="26" t="s">
        <v>49</v>
      </c>
      <c r="L31" s="26" t="s">
        <v>49</v>
      </c>
      <c r="M31" s="26" t="s">
        <v>49</v>
      </c>
      <c r="N31" s="63" t="s">
        <v>49</v>
      </c>
    </row>
    <row r="32" spans="1:14" ht="45.75" customHeight="1">
      <c r="A32" s="61" t="s">
        <v>90</v>
      </c>
      <c r="B32" s="4">
        <v>851</v>
      </c>
      <c r="C32" s="5" t="s">
        <v>18</v>
      </c>
      <c r="D32" s="6" t="s">
        <v>105</v>
      </c>
      <c r="E32" s="69" t="s">
        <v>3</v>
      </c>
      <c r="F32" s="8">
        <v>2300000</v>
      </c>
      <c r="G32" s="12">
        <v>78506</v>
      </c>
      <c r="H32" s="12">
        <f>I32+K32</f>
        <v>2221494</v>
      </c>
      <c r="I32" s="8">
        <v>1868494</v>
      </c>
      <c r="J32" s="8">
        <v>1868494</v>
      </c>
      <c r="K32" s="8">
        <v>353000</v>
      </c>
      <c r="L32" s="26" t="s">
        <v>49</v>
      </c>
      <c r="M32" s="26" t="s">
        <v>49</v>
      </c>
      <c r="N32" s="63" t="s">
        <v>49</v>
      </c>
    </row>
    <row r="33" spans="1:14" ht="45.75" customHeight="1">
      <c r="A33" s="61" t="s">
        <v>91</v>
      </c>
      <c r="B33" s="4">
        <v>851</v>
      </c>
      <c r="C33" s="5" t="s">
        <v>9</v>
      </c>
      <c r="D33" s="36" t="s">
        <v>50</v>
      </c>
      <c r="E33" s="76" t="s">
        <v>3</v>
      </c>
      <c r="F33" s="8">
        <v>1567000</v>
      </c>
      <c r="G33" s="12">
        <v>153720</v>
      </c>
      <c r="H33" s="12">
        <f>F33-G33</f>
        <v>1413280</v>
      </c>
      <c r="I33" s="8">
        <v>413280</v>
      </c>
      <c r="J33" s="8">
        <v>413280</v>
      </c>
      <c r="K33" s="8">
        <v>1000000</v>
      </c>
      <c r="L33" s="26" t="s">
        <v>49</v>
      </c>
      <c r="M33" s="26" t="s">
        <v>49</v>
      </c>
      <c r="N33" s="63" t="s">
        <v>49</v>
      </c>
    </row>
    <row r="34" spans="1:14" ht="45.75" customHeight="1">
      <c r="A34" s="61" t="s">
        <v>92</v>
      </c>
      <c r="B34" s="4">
        <v>851</v>
      </c>
      <c r="C34" s="5" t="s">
        <v>16</v>
      </c>
      <c r="D34" s="6" t="s">
        <v>40</v>
      </c>
      <c r="E34" s="76" t="s">
        <v>11</v>
      </c>
      <c r="F34" s="8">
        <v>2300000</v>
      </c>
      <c r="G34" s="26" t="s">
        <v>49</v>
      </c>
      <c r="H34" s="12">
        <v>2300000</v>
      </c>
      <c r="I34" s="8">
        <v>1000000</v>
      </c>
      <c r="J34" s="8">
        <v>1000000</v>
      </c>
      <c r="K34" s="8">
        <v>1300000</v>
      </c>
      <c r="L34" s="26" t="s">
        <v>49</v>
      </c>
      <c r="M34" s="26" t="s">
        <v>49</v>
      </c>
      <c r="N34" s="63" t="s">
        <v>49</v>
      </c>
    </row>
    <row r="35" spans="1:14" ht="45.75" customHeight="1">
      <c r="A35" s="61" t="s">
        <v>93</v>
      </c>
      <c r="B35" s="4">
        <v>851</v>
      </c>
      <c r="C35" s="5" t="s">
        <v>8</v>
      </c>
      <c r="D35" s="6" t="s">
        <v>46</v>
      </c>
      <c r="E35" s="75" t="s">
        <v>4</v>
      </c>
      <c r="F35" s="8">
        <v>5337808</v>
      </c>
      <c r="G35" s="12">
        <v>1220808</v>
      </c>
      <c r="H35" s="12">
        <f>I35</f>
        <v>4117000</v>
      </c>
      <c r="I35" s="8">
        <v>4117000</v>
      </c>
      <c r="J35" s="8">
        <v>4117000</v>
      </c>
      <c r="K35" s="26" t="s">
        <v>49</v>
      </c>
      <c r="L35" s="26" t="s">
        <v>49</v>
      </c>
      <c r="M35" s="26" t="s">
        <v>49</v>
      </c>
      <c r="N35" s="63" t="s">
        <v>49</v>
      </c>
    </row>
    <row r="36" spans="1:14" ht="45.75" customHeight="1">
      <c r="A36" s="61" t="s">
        <v>94</v>
      </c>
      <c r="B36" s="4">
        <v>851</v>
      </c>
      <c r="C36" s="5" t="s">
        <v>17</v>
      </c>
      <c r="D36" s="6" t="s">
        <v>13</v>
      </c>
      <c r="E36" s="76" t="s">
        <v>11</v>
      </c>
      <c r="F36" s="8">
        <v>400000</v>
      </c>
      <c r="G36" s="26" t="s">
        <v>49</v>
      </c>
      <c r="H36" s="12">
        <f>I36+K36</f>
        <v>400000</v>
      </c>
      <c r="I36" s="8">
        <v>200000</v>
      </c>
      <c r="J36" s="8">
        <v>200000</v>
      </c>
      <c r="K36" s="8">
        <v>200000</v>
      </c>
      <c r="L36" s="26" t="s">
        <v>49</v>
      </c>
      <c r="M36" s="26" t="s">
        <v>49</v>
      </c>
      <c r="N36" s="63" t="s">
        <v>49</v>
      </c>
    </row>
    <row r="37" spans="1:14" ht="45.75" customHeight="1">
      <c r="A37" s="61" t="s">
        <v>95</v>
      </c>
      <c r="B37" s="4">
        <v>851</v>
      </c>
      <c r="C37" s="5" t="s">
        <v>17</v>
      </c>
      <c r="D37" s="6" t="s">
        <v>106</v>
      </c>
      <c r="E37" s="76" t="s">
        <v>11</v>
      </c>
      <c r="F37" s="8">
        <v>600000</v>
      </c>
      <c r="G37" s="26" t="s">
        <v>49</v>
      </c>
      <c r="H37" s="12">
        <v>600000</v>
      </c>
      <c r="I37" s="8">
        <v>200000</v>
      </c>
      <c r="J37" s="8">
        <v>200000</v>
      </c>
      <c r="K37" s="8">
        <v>400000</v>
      </c>
      <c r="L37" s="26" t="s">
        <v>49</v>
      </c>
      <c r="M37" s="26" t="s">
        <v>49</v>
      </c>
      <c r="N37" s="63" t="s">
        <v>49</v>
      </c>
    </row>
    <row r="38" spans="1:14" ht="45.75" customHeight="1">
      <c r="A38" s="61" t="s">
        <v>96</v>
      </c>
      <c r="B38" s="4">
        <v>851</v>
      </c>
      <c r="C38" s="5" t="s">
        <v>25</v>
      </c>
      <c r="D38" s="6" t="s">
        <v>39</v>
      </c>
      <c r="E38" s="76" t="s">
        <v>4</v>
      </c>
      <c r="F38" s="14">
        <v>440000</v>
      </c>
      <c r="G38" s="12">
        <v>297767</v>
      </c>
      <c r="H38" s="12">
        <f>I38</f>
        <v>142233</v>
      </c>
      <c r="I38" s="14">
        <v>142233</v>
      </c>
      <c r="J38" s="14">
        <v>142233</v>
      </c>
      <c r="K38" s="26" t="s">
        <v>49</v>
      </c>
      <c r="L38" s="26" t="s">
        <v>49</v>
      </c>
      <c r="M38" s="26" t="s">
        <v>49</v>
      </c>
      <c r="N38" s="63" t="s">
        <v>49</v>
      </c>
    </row>
    <row r="39" spans="1:14" ht="45.75" customHeight="1">
      <c r="A39" s="61" t="s">
        <v>97</v>
      </c>
      <c r="B39" s="4">
        <v>851</v>
      </c>
      <c r="C39" s="20" t="s">
        <v>17</v>
      </c>
      <c r="D39" s="5" t="s">
        <v>107</v>
      </c>
      <c r="E39" s="77" t="s">
        <v>4</v>
      </c>
      <c r="F39" s="14">
        <v>170000</v>
      </c>
      <c r="G39" s="12">
        <v>16208</v>
      </c>
      <c r="H39" s="12">
        <f>I39</f>
        <v>153792</v>
      </c>
      <c r="I39" s="14">
        <v>153792</v>
      </c>
      <c r="J39" s="14">
        <v>153792</v>
      </c>
      <c r="K39" s="26" t="s">
        <v>49</v>
      </c>
      <c r="L39" s="26" t="s">
        <v>49</v>
      </c>
      <c r="M39" s="26" t="s">
        <v>49</v>
      </c>
      <c r="N39" s="63" t="s">
        <v>49</v>
      </c>
    </row>
    <row r="40" spans="1:14" ht="45.75" customHeight="1" thickBot="1">
      <c r="A40" s="61" t="s">
        <v>98</v>
      </c>
      <c r="B40" s="39">
        <v>851</v>
      </c>
      <c r="C40" s="87" t="s">
        <v>116</v>
      </c>
      <c r="D40" s="87" t="s">
        <v>117</v>
      </c>
      <c r="E40" s="92" t="s">
        <v>4</v>
      </c>
      <c r="F40" s="14">
        <v>4170180</v>
      </c>
      <c r="G40" s="26" t="s">
        <v>49</v>
      </c>
      <c r="H40" s="14">
        <v>4170180</v>
      </c>
      <c r="I40" s="14">
        <v>4170180</v>
      </c>
      <c r="J40" s="14">
        <v>4170180</v>
      </c>
      <c r="K40" s="80" t="s">
        <v>49</v>
      </c>
      <c r="L40" s="80" t="s">
        <v>49</v>
      </c>
      <c r="M40" s="80" t="s">
        <v>49</v>
      </c>
      <c r="N40" s="91" t="s">
        <v>49</v>
      </c>
    </row>
    <row r="41" spans="1:14" ht="45.75" customHeight="1" thickBot="1">
      <c r="A41" s="116" t="s">
        <v>35</v>
      </c>
      <c r="B41" s="117"/>
      <c r="C41" s="117"/>
      <c r="D41" s="117"/>
      <c r="E41" s="117"/>
      <c r="F41" s="44">
        <f>SUM(F15:F40)</f>
        <v>255597362</v>
      </c>
      <c r="G41" s="44">
        <f>G15+G16+G17+G18+G19+G21+G22+G25+G26+G28+G29+G31+G32+G33+G35+G38+G39</f>
        <v>58121113</v>
      </c>
      <c r="H41" s="45">
        <f>H15+H16+H17+H18+H19+H20+H21+H22+H23+H24+H25+H26+H27+H28+H29+H30+H31+H32+H33+H34+H35+H36+H37+H38+H39+H40</f>
        <v>197476249</v>
      </c>
      <c r="I41" s="86">
        <f>I15+I16+I17+I18+I19+I20+I21+I22+I23+I24+I25+I26+I27+I28+I29+I30+I31+I32+I33+I34+I35+I36+I37+I38+I39+I40</f>
        <v>78111204</v>
      </c>
      <c r="J41" s="106">
        <f>J15+J16+J17+J18+J19+J20+J21+J22+J23+J24+J25+J27+J28+J29+J30+J31+J32+J33+J34+J35+J36+J37+J38+J39+J40</f>
        <v>69311204</v>
      </c>
      <c r="K41" s="44">
        <f>SUM(K15:K37)</f>
        <v>65503000</v>
      </c>
      <c r="L41" s="52">
        <f>L16+L18+L26</f>
        <v>37062045</v>
      </c>
      <c r="M41" s="52">
        <f>M26</f>
        <v>8800000</v>
      </c>
      <c r="N41" s="52">
        <f>N20</f>
        <v>16800000</v>
      </c>
    </row>
    <row r="42" spans="1:14" ht="45.75" customHeight="1">
      <c r="A42" s="57" t="s">
        <v>115</v>
      </c>
      <c r="B42" s="4">
        <v>921</v>
      </c>
      <c r="C42" s="5" t="s">
        <v>43</v>
      </c>
      <c r="D42" s="5" t="s">
        <v>108</v>
      </c>
      <c r="E42" s="77" t="s">
        <v>4</v>
      </c>
      <c r="F42" s="8">
        <v>4230000</v>
      </c>
      <c r="G42" s="12">
        <v>1181976</v>
      </c>
      <c r="H42" s="12">
        <f>I42</f>
        <v>3048024</v>
      </c>
      <c r="I42" s="8">
        <v>3048024</v>
      </c>
      <c r="J42" s="8">
        <v>3048024</v>
      </c>
      <c r="K42" s="26" t="s">
        <v>49</v>
      </c>
      <c r="L42" s="26" t="s">
        <v>49</v>
      </c>
      <c r="M42" s="80" t="s">
        <v>49</v>
      </c>
      <c r="N42" s="63" t="s">
        <v>49</v>
      </c>
    </row>
    <row r="43" spans="1:14" ht="45.75" customHeight="1">
      <c r="A43" s="57" t="s">
        <v>124</v>
      </c>
      <c r="B43" s="4">
        <v>921</v>
      </c>
      <c r="C43" s="5" t="s">
        <v>109</v>
      </c>
      <c r="D43" s="6" t="s">
        <v>30</v>
      </c>
      <c r="E43" s="76" t="s">
        <v>36</v>
      </c>
      <c r="F43" s="8">
        <v>114631350</v>
      </c>
      <c r="G43" s="8">
        <v>82170128</v>
      </c>
      <c r="H43" s="12">
        <f>I43</f>
        <v>32461222</v>
      </c>
      <c r="I43" s="8">
        <v>32461222</v>
      </c>
      <c r="J43" s="8">
        <v>27528910</v>
      </c>
      <c r="K43" s="26" t="s">
        <v>49</v>
      </c>
      <c r="L43" s="26" t="s">
        <v>49</v>
      </c>
      <c r="M43" s="8">
        <v>4932312</v>
      </c>
      <c r="N43" s="63" t="s">
        <v>49</v>
      </c>
    </row>
    <row r="44" spans="1:14" ht="45.75" customHeight="1" thickBot="1">
      <c r="A44" s="57" t="s">
        <v>125</v>
      </c>
      <c r="B44" s="21">
        <v>921</v>
      </c>
      <c r="C44" s="22" t="s">
        <v>110</v>
      </c>
      <c r="D44" s="22" t="s">
        <v>44</v>
      </c>
      <c r="E44" s="66" t="s">
        <v>4</v>
      </c>
      <c r="F44" s="9">
        <v>3335000</v>
      </c>
      <c r="G44" s="15">
        <v>240703</v>
      </c>
      <c r="H44" s="15">
        <f>I44</f>
        <v>3094297</v>
      </c>
      <c r="I44" s="9">
        <v>3094297</v>
      </c>
      <c r="J44" s="9">
        <v>3094297</v>
      </c>
      <c r="K44" s="42" t="s">
        <v>49</v>
      </c>
      <c r="L44" s="42" t="s">
        <v>49</v>
      </c>
      <c r="M44" s="80" t="s">
        <v>49</v>
      </c>
      <c r="N44" s="65" t="s">
        <v>49</v>
      </c>
    </row>
    <row r="45" spans="1:14" s="11" customFormat="1" ht="45.75" customHeight="1" thickBot="1">
      <c r="A45" s="116" t="s">
        <v>99</v>
      </c>
      <c r="B45" s="117"/>
      <c r="C45" s="117"/>
      <c r="D45" s="117"/>
      <c r="E45" s="117"/>
      <c r="F45" s="55">
        <f>SUM(F42:F44)</f>
        <v>122196350</v>
      </c>
      <c r="G45" s="56">
        <f>SUM(G42:G44)</f>
        <v>83592807</v>
      </c>
      <c r="H45" s="55">
        <f>SUM(H42:H44)</f>
        <v>38603543</v>
      </c>
      <c r="I45" s="55">
        <f>SUM(I42:I44)</f>
        <v>38603543</v>
      </c>
      <c r="J45" s="56">
        <f>J42+J43+J44</f>
        <v>33671231</v>
      </c>
      <c r="K45" s="48" t="s">
        <v>49</v>
      </c>
      <c r="L45" s="48" t="s">
        <v>49</v>
      </c>
      <c r="M45" s="89">
        <f>M43</f>
        <v>4932312</v>
      </c>
      <c r="N45" s="47" t="s">
        <v>49</v>
      </c>
    </row>
    <row r="46" spans="1:14" s="2" customFormat="1" ht="45.75" customHeight="1" thickBot="1">
      <c r="A46" s="130" t="s">
        <v>1</v>
      </c>
      <c r="B46" s="131"/>
      <c r="C46" s="131"/>
      <c r="D46" s="131"/>
      <c r="E46" s="132"/>
      <c r="F46" s="88">
        <f>F11+F14+F41+F45+F9</f>
        <v>475622242</v>
      </c>
      <c r="G46" s="88">
        <f>G11+G14+G41+G45+G9</f>
        <v>182588843</v>
      </c>
      <c r="H46" s="88">
        <f>H11+H14+H41+H45+H9</f>
        <v>293033399</v>
      </c>
      <c r="I46" s="88">
        <f>I11+I14+I41+I45+I9</f>
        <v>153951354</v>
      </c>
      <c r="J46" s="88">
        <f>J9+J11+J14+J41+J45</f>
        <v>140219042</v>
      </c>
      <c r="K46" s="89">
        <f>K9+K14+K41</f>
        <v>76913000</v>
      </c>
      <c r="L46" s="89">
        <f>L9+L41</f>
        <v>45369045</v>
      </c>
      <c r="M46" s="111">
        <f>M41+M45</f>
        <v>13732312</v>
      </c>
      <c r="N46" s="90">
        <f>N41</f>
        <v>16800000</v>
      </c>
    </row>
    <row r="47" spans="1:13" s="2" customFormat="1" ht="12.75">
      <c r="A47" s="1"/>
      <c r="B47" s="1"/>
      <c r="C47" s="1"/>
      <c r="D47" s="1"/>
      <c r="E47" s="1"/>
      <c r="F47" s="1"/>
      <c r="G47" s="1"/>
      <c r="H47" s="1"/>
      <c r="I47" s="3"/>
      <c r="J47" s="3"/>
      <c r="K47" s="1"/>
      <c r="L47" s="1"/>
      <c r="M47" s="1"/>
    </row>
    <row r="48" spans="1:13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1"/>
      <c r="M50" s="1"/>
    </row>
    <row r="51" spans="1:13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2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2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2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2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2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2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2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2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2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2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2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2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2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2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2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2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2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2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2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2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2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2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2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2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2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2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2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2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2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s="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s="2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s="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s="2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2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2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2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2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2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s="2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2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2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2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s="2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2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s="2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2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s="2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s="2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2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2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2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2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2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2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2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2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2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2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2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2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2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2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2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2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2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2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2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2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2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2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2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2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2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2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2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2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2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2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2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2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2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" customFormat="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2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2" customFormat="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2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2" customFormat="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2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2" customFormat="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s="2" customFormat="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s="2" customFormat="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2" customFormat="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2" customFormat="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2" customFormat="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s="2" customFormat="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2" customFormat="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2" customFormat="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2" customFormat="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2" customFormat="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2" customFormat="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2" customFormat="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2" customFormat="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2" customFormat="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2" customFormat="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2" customFormat="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2" customFormat="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2" customFormat="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2" customFormat="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2" customFormat="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2" customFormat="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2" customFormat="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2" customFormat="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2" customFormat="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2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2" customFormat="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2" customFormat="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2" customFormat="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2" customFormat="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2" customFormat="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2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2" customFormat="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2" customFormat="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2" customFormat="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2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2" customFormat="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2" customFormat="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2" customFormat="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2" customFormat="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2" customFormat="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2" customFormat="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2" customFormat="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2" customFormat="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2" customFormat="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2" customFormat="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2" customFormat="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s="2" customFormat="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s="2" customFormat="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2" customFormat="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s="2" customFormat="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2" customFormat="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s="2" customFormat="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s="2" customFormat="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s="2" customFormat="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s="2" customFormat="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2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s="2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s="2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s="2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s="2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2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s="2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s="2" customFormat="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s="2" customFormat="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2" customFormat="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2" customFormat="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s="2" customFormat="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s="2" customFormat="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2" customFormat="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s="2" customFormat="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s="2" customFormat="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s="2" customFormat="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2" customFormat="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2" customFormat="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2" customFormat="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2" customFormat="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2" customFormat="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2" customFormat="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2" customFormat="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2" customFormat="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2" customFormat="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2" customFormat="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2" customFormat="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2" customFormat="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2" customFormat="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2" customFormat="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2" customFormat="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2" customFormat="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2" customFormat="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2" customFormat="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2" customFormat="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2" customFormat="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2" customFormat="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2" customFormat="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2" customFormat="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2" customFormat="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2" customFormat="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2" customFormat="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2" customFormat="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2" customFormat="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2" customFormat="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2" customFormat="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2" customFormat="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2" customFormat="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2" customFormat="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2" customFormat="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2" customFormat="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2" customFormat="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2" customFormat="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2" customFormat="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2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2" customFormat="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2" customFormat="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2" customFormat="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2" customFormat="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2" customFormat="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2" customFormat="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2" customFormat="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2" customFormat="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2" customFormat="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2" customFormat="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2" customFormat="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2" customFormat="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2" customFormat="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2" customFormat="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2" customFormat="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2" customFormat="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2" customFormat="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2" customFormat="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2" customFormat="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2" customFormat="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2" customFormat="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2" customFormat="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2" customFormat="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2" customFormat="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2" customFormat="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2" customFormat="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2" customFormat="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2" customFormat="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2" customFormat="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2" customFormat="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2" customFormat="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2" customFormat="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2" customFormat="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2" customFormat="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2" customFormat="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2" customFormat="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2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2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2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2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2" customFormat="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2" customFormat="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2" customFormat="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2" customFormat="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2" customFormat="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2" customFormat="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2" customFormat="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2" customFormat="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2" customFormat="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2" customFormat="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2" customFormat="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2" customFormat="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2" customFormat="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2" customFormat="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2" customFormat="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2" customFormat="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2" customFormat="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2" customFormat="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2" customFormat="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2" customFormat="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2" customFormat="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2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2" customFormat="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2" customFormat="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2" customFormat="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2" customFormat="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2" customFormat="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2" customFormat="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2" customFormat="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2" customFormat="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2" customFormat="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2" customFormat="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2" customFormat="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2" customFormat="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2" customFormat="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2" customFormat="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2" customFormat="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2" customFormat="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2" customFormat="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2" customFormat="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2" customFormat="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2" customFormat="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2" customFormat="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2" customFormat="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2" customFormat="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2" customFormat="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2" customFormat="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2" customFormat="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2" customFormat="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2" customFormat="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2" customFormat="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2" customFormat="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2" customFormat="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2" customFormat="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2" customFormat="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2" customFormat="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2" customFormat="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2" customFormat="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2" customFormat="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</sheetData>
  <mergeCells count="20">
    <mergeCell ref="J3:L3"/>
    <mergeCell ref="A45:E45"/>
    <mergeCell ref="A46:E46"/>
    <mergeCell ref="A1:L1"/>
    <mergeCell ref="A3:A4"/>
    <mergeCell ref="E3:E4"/>
    <mergeCell ref="F3:F4"/>
    <mergeCell ref="C3:C4"/>
    <mergeCell ref="D3:D4"/>
    <mergeCell ref="B3:B4"/>
    <mergeCell ref="M3:M4"/>
    <mergeCell ref="A41:E41"/>
    <mergeCell ref="N3:N4"/>
    <mergeCell ref="I2:N2"/>
    <mergeCell ref="G3:G4"/>
    <mergeCell ref="H3:H4"/>
    <mergeCell ref="A11:E11"/>
    <mergeCell ref="A14:E14"/>
    <mergeCell ref="A9:E9"/>
    <mergeCell ref="I3:I4"/>
  </mergeCells>
  <printOptions/>
  <pageMargins left="0.35433070866141736" right="0" top="0.73" bottom="0.48" header="0.37" footer="0.31496062992125984"/>
  <pageSetup horizontalDpi="600" verticalDpi="600" orientation="landscape" paperSize="9" scale="43" r:id="rId1"/>
  <headerFooter alignWithMargins="0">
    <oddHeader xml:space="preserve">&amp;RZałacznik do Uchwały Nr........./2006
Sejmiku Województwa Kujawsko - Pomorskiego
z dnia.............................2006 roku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Karaś</dc:creator>
  <cp:keywords/>
  <dc:description/>
  <cp:lastModifiedBy>a.piórkowska</cp:lastModifiedBy>
  <cp:lastPrinted>2006-06-06T12:20:38Z</cp:lastPrinted>
  <dcterms:created xsi:type="dcterms:W3CDTF">2003-03-19T09:20:57Z</dcterms:created>
  <dcterms:modified xsi:type="dcterms:W3CDTF">2006-06-12T07:33:39Z</dcterms:modified>
  <cp:category/>
  <cp:version/>
  <cp:contentType/>
  <cp:contentStatus/>
</cp:coreProperties>
</file>